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c0c98a84c4d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ssumptions" sheetId="1" r:id="R622d3868b41a4522"/>
    <x:sheet xmlns:r="http://schemas.openxmlformats.org/officeDocument/2006/relationships" name="Portfolio Cases" sheetId="2" r:id="R94888d64f9134e7d"/>
    <x:sheet xmlns:r="http://schemas.openxmlformats.org/officeDocument/2006/relationships" name="CF Conservative" sheetId="3" r:id="R718156401b574a99"/>
    <x:sheet xmlns:r="http://schemas.openxmlformats.org/officeDocument/2006/relationships" name="CF Base" sheetId="4" r:id="R8608c8160ca840f4"/>
    <x:sheet xmlns:r="http://schemas.openxmlformats.org/officeDocument/2006/relationships" name="CF Strong" sheetId="5" r:id="Rac647fea37014534"/>
    <x:sheet xmlns:r="http://schemas.openxmlformats.org/officeDocument/2006/relationships" name="Executive Summary" sheetId="6" r:id="R41cebb8e9ea847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$#,##0;[Red]($#,##0);-"/>
    <x:numFmt numFmtId="201" formatCode="#,##0;[Red](#,##0);-"/>
    <x:numFmt numFmtId="202" formatCode="0.0%;[Red](0.0%);-"/>
    <x:numFmt numFmtId="203" formatCode="0%"/>
    <x:numFmt numFmtId="204" formatCode="0"/>
  </x:numFmts>
  <x:fonts count="11">
    <x:font>
      <x:sz val="11"/>
      <x:name val="Carlito"/>
    </x:font>
    <x:font>
      <x:b/>
      <x:sz val="16"/>
      <x:color rgb="FFFFFFFF"/>
      <x:name val="Carlito"/>
    </x:font>
    <x:font>
      <x:i/>
      <x:sz val="10"/>
      <x:color rgb="FF6B7280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sz val="11"/>
      <x:color rgb="FF0000FF"/>
      <x:name val="Carlito"/>
    </x:font>
    <x:font>
      <x:i/>
      <x:sz val="11"/>
      <x:name val="Carlito"/>
    </x:font>
    <x:font>
      <x:sz val="11"/>
      <x:color rgb="FF008000"/>
      <x:name val="Carlito"/>
    </x:font>
    <x:font>
      <x:sz val="11"/>
      <x:color rgb="FF000000"/>
      <x:name val="Carlito"/>
    </x:font>
    <x:font>
      <x:b/>
      <x:sz val="11"/>
      <x:color rgb="FF000000"/>
      <x:name val="Carlito"/>
    </x:font>
    <x:font>
      <x:b/>
      <x:sz val="12"/>
      <x:color rgb="FF00800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D9E5F0"/>
      </x:patternFill>
    </x:fill>
    <x:fill>
      <x:patternFill patternType="solid">
        <x:fgColor rgb="FFFFF2CC"/>
      </x:patternFill>
    </x:fill>
    <x:fill>
      <x:patternFill patternType="solid">
        <x:fgColor rgb="FFF4F7FA"/>
      </x:patternFill>
    </x:fill>
  </x:fills>
  <x:borders count="5">
    <x:border/>
    <x:border/>
    <x:border>
      <x:top style="thin">
        <x:color rgb="FF4B5563"/>
      </x:top>
    </x:border>
    <x:border>
      <x:top style="thin">
        <x:color rgb="FF4B5563"/>
      </x:top>
    </x:border>
    <x:border>
      <x:top style="thin">
        <x:color rgb="FF1F3B53"/>
      </x:top>
    </x:border>
  </x:borders>
  <x:cellStyleXfs count="1">
    <x:xf numFmtId="0" fontId="0" fillId="0" borderId="0"/>
  </x:cellStyleXfs>
  <x:cellXfs count="15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left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left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0" fontId="5" fillId="0" borderId="0" xfId="0" applyNumberFormat="1" applyFont="1" applyFill="1" applyBorder="1"/>
    <x:xf numFmtId="200" fontId="5" fillId="0" borderId="1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5" fillId="0" borderId="1" xfId="0" applyNumberFormat="1" applyFont="1" applyFill="1" applyBorder="1" applyAlignment="1">
      <x:alignment wrapText="1"/>
    </x:xf>
    <x:xf numFmtId="201" fontId="5" fillId="0" borderId="1" xfId="0" applyNumberFormat="1" applyFont="1" applyFill="1" applyBorder="1" applyAlignment="1">
      <x:alignment wrapText="1"/>
    </x:xf>
    <x:xf numFmtId="202" fontId="5" fillId="0" borderId="0" xfId="0" applyNumberFormat="1" applyFont="1" applyFill="1" applyBorder="1"/>
    <x:xf numFmtId="202" fontId="5" fillId="0" borderId="1" xfId="0" applyNumberFormat="1" applyFont="1" applyFill="1" applyBorder="1"/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0" fillId="4" borderId="1" xfId="0" applyNumberFormat="1" applyFont="1" applyFill="1" applyBorder="1"/>
    <x:xf numFmtId="0" fontId="6" fillId="4" borderId="1" xfId="0" applyNumberFormat="1" applyFont="1" applyFill="1" applyBorder="1"/>
    <x:xf numFmtId="202" fontId="5" fillId="0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wrapText="1"/>
    </x:xf>
    <x:xf numFmtId="202" fontId="5" fillId="0" borderId="1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right"/>
    </x:xf>
    <x:xf numFmtId="0" fontId="4" fillId="3" borderId="1" xfId="0" applyNumberFormat="1" applyFont="1" applyFill="1" applyBorder="1" applyAlignment="1">
      <x:alignment horizontal="right"/>
    </x:xf>
    <x:xf numFmtId="0" fontId="4" fillId="3" borderId="0" xfId="0" applyNumberFormat="1" applyFont="1" applyFill="1" applyBorder="1" applyAlignment="1">
      <x:alignment horizontal="left"/>
    </x:xf>
    <x:xf numFmtId="0" fontId="4" fillId="3" borderId="1" xfId="0" applyNumberFormat="1" applyFont="1" applyFill="1" applyBorder="1" applyAlignment="1">
      <x:alignment horizontal="left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0"/>
    </x:xf>
    <x:xf numFmtId="0" fontId="0" fillId="0" borderId="0" xfId="0" applyNumberFormat="1" applyFont="1" applyFill="1" applyBorder="1" applyAlignment="1">
      <x:alignment wrapText="0"/>
    </x:xf>
    <x:xf numFmtId="0" fontId="1" fillId="2" borderId="1" xfId="0" applyNumberFormat="1" applyFont="1" applyFill="1" applyBorder="1" applyAlignment="1">
      <x:alignment vertical="center" wrapText="0"/>
    </x:xf>
    <x:xf numFmtId="0" fontId="0" fillId="0" borderId="1" xfId="0" applyNumberFormat="1" applyFont="1" applyFill="1" applyBorder="1" applyAlignment="1">
      <x:alignment wrapText="0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200" fontId="7" fillId="0" borderId="0" xfId="0" applyNumberFormat="1" applyFont="1" applyFill="1" applyBorder="1"/>
    <x:xf numFmtId="200" fontId="7" fillId="0" borderId="1" xfId="0" applyNumberFormat="1" applyFont="1" applyFill="1" applyBorder="1"/>
    <x:xf numFmtId="200" fontId="8" fillId="0" borderId="0" xfId="0" applyNumberFormat="1" applyFont="1" applyFill="1" applyBorder="1"/>
    <x:xf numFmtId="200" fontId="8" fillId="0" borderId="1" xfId="0" applyNumberFormat="1" applyFont="1" applyFill="1" applyBorder="1"/>
    <x:xf numFmtId="0" fontId="0" fillId="0" borderId="2" xfId="0" applyNumberFormat="1" applyFont="1" applyFill="1" applyBorder="1"/>
    <x:xf numFmtId="200" fontId="8" fillId="0" borderId="2" xfId="0" applyNumberFormat="1" applyFont="1" applyFill="1" applyBorder="1"/>
    <x:xf numFmtId="0" fontId="0" fillId="0" borderId="3" xfId="0" applyNumberFormat="1" applyFont="1" applyFill="1" applyBorder="1"/>
    <x:xf numFmtId="200" fontId="8" fillId="0" borderId="3" xfId="0" applyNumberFormat="1" applyFont="1" applyFill="1" applyBorder="1"/>
    <x:xf numFmtId="0" fontId="4" fillId="0" borderId="2" xfId="0" applyNumberFormat="1" applyFont="1" applyFill="1" applyBorder="1"/>
    <x:xf numFmtId="200" fontId="9" fillId="0" borderId="2" xfId="0" applyNumberFormat="1" applyFont="1" applyFill="1" applyBorder="1"/>
    <x:xf numFmtId="0" fontId="4" fillId="0" borderId="3" xfId="0" applyNumberFormat="1" applyFont="1" applyFill="1" applyBorder="1"/>
    <x:xf numFmtId="200" fontId="9" fillId="0" borderId="3" xfId="0" applyNumberFormat="1" applyFont="1" applyFill="1" applyBorder="1"/>
    <x:xf numFmtId="0" fontId="4" fillId="5" borderId="2" xfId="0" applyNumberFormat="1" applyFont="1" applyFill="1" applyBorder="1"/>
    <x:xf numFmtId="200" fontId="9" fillId="5" borderId="2" xfId="0" applyNumberFormat="1" applyFont="1" applyFill="1" applyBorder="1"/>
    <x:xf numFmtId="0" fontId="4" fillId="5" borderId="3" xfId="0" applyNumberFormat="1" applyFont="1" applyFill="1" applyBorder="1"/>
    <x:xf numFmtId="200" fontId="9" fillId="5" borderId="3" xfId="0" applyNumberFormat="1" applyFont="1" applyFill="1" applyBorder="1"/>
    <x:xf numFmtId="200" fontId="4" fillId="0" borderId="0" xfId="0" applyNumberFormat="1" applyFont="1" applyFill="1" applyBorder="1"/>
    <x:xf numFmtId="200" fontId="4" fillId="0" borderId="1" xfId="0" applyNumberFormat="1" applyFont="1" applyFill="1" applyBorder="1"/>
    <x:xf numFmtId="200" fontId="10" fillId="0" borderId="0" xfId="0" applyNumberFormat="1" applyFont="1" applyFill="1" applyBorder="1"/>
    <x:xf numFmtId="200" fontId="10" fillId="0" borderId="1" xfId="0" applyNumberFormat="1" applyFont="1" applyFill="1" applyBorder="1"/>
    <x:xf numFmtId="200" fontId="1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0" fontId="1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0" fillId="5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left"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2" fontId="5" fillId="0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left" vertical="center"/>
    </x:xf>
    <x:xf numFmtId="0" fontId="4" fillId="3" borderId="0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0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horizontal="left"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200" fontId="5" fillId="0" borderId="1" xfId="0" applyNumberFormat="1" applyFont="1" applyFill="1" applyBorder="1" applyAlignment="1">
      <x:alignment vertical="center" wrapText="1"/>
    </x:xf>
    <x:xf numFmtId="201" fontId="5" fillId="0" borderId="1" xfId="0" applyNumberFormat="1" applyFont="1" applyFill="1" applyBorder="1" applyAlignment="1">
      <x:alignment vertical="center" wrapText="1"/>
    </x:xf>
    <x:xf numFmtId="202" fontId="5" fillId="0" borderId="1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/>
    </x:xf>
    <x:xf numFmtId="0" fontId="4" fillId="3" borderId="1" xfId="0" applyNumberFormat="1" applyFont="1" applyFill="1" applyBorder="1" applyAlignment="1">
      <x:alignment horizontal="right" vertical="center"/>
    </x:xf>
    <x:xf numFmtId="0" fontId="4" fillId="0" borderId="1" xfId="0" applyNumberFormat="1" applyFont="1" applyFill="1" applyBorder="1" applyAlignment="1">
      <x:alignment vertical="center"/>
    </x:xf>
    <x:xf numFmtId="200" fontId="5" fillId="0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/>
    </x:xf>
    <x:xf numFmtId="201" fontId="5" fillId="0" borderId="1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200" fontId="9" fillId="0" borderId="2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0" fontId="4" fillId="5" borderId="2" xfId="0" applyNumberFormat="1" applyFont="1" applyFill="1" applyBorder="1" applyAlignment="1">
      <x:alignment vertical="center"/>
    </x:xf>
    <x:xf numFmtId="200" fontId="9" fillId="5" borderId="2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7" fillId="0" borderId="1" xfId="0" applyNumberFormat="1" applyFont="1" applyFill="1" applyBorder="1" applyAlignment="1">
      <x:alignment vertical="center"/>
    </x:xf>
    <x:xf numFmtId="200" fontId="8" fillId="0" borderId="1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200" fontId="9" fillId="0" borderId="3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0" fontId="4" fillId="5" borderId="3" xfId="0" applyNumberFormat="1" applyFont="1" applyFill="1" applyBorder="1" applyAlignment="1">
      <x:alignment vertical="center"/>
    </x:xf>
    <x:xf numFmtId="200" fontId="9" fillId="5" borderId="3" xfId="0" applyNumberFormat="1" applyFont="1" applyFill="1" applyBorder="1" applyAlignment="1">
      <x:alignment vertical="center"/>
    </x:xf>
    <x:xf numFmtId="200" fontId="4" fillId="0" borderId="1" xfId="0" applyNumberFormat="1" applyFont="1" applyFill="1" applyBorder="1" applyAlignment="1">
      <x:alignment vertical="center"/>
    </x:xf>
    <x:xf numFmtId="200" fontId="10" fillId="0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203" fontId="5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4" fontId="5" fillId="0" borderId="0" xfId="0" applyNumberFormat="1" applyFont="1" applyFill="1" applyBorder="1" applyAlignment="1">
      <x:alignment vertical="center" wrapText="1"/>
    </x:xf>
    <x:xf numFmtId="204" fontId="0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left" vertical="center" wrapText="1"/>
    </x:xf>
    <x:xf numFmtId="0" fontId="4" fillId="0" borderId="2" xfId="0" applyNumberFormat="1" applyFont="1" applyFill="1" applyBorder="1" applyAlignment="1">
      <x:alignment vertical="center" wrapText="1"/>
    </x:xf>
    <x:xf numFmtId="0" fontId="4" fillId="5" borderId="2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200" fontId="7" fillId="0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9cfaa222654080" /><Relationship Type="http://schemas.openxmlformats.org/officeDocument/2006/relationships/theme" Target="/xl/theme/theme1.xml" Id="Rd40282cfb7fb4cea" /><Relationship Type="http://schemas.openxmlformats.org/officeDocument/2006/relationships/sharedStrings" Target="/xl/sharedStrings.xml" Id="R4405ef5d2d144964" /><Relationship Type="http://schemas.openxmlformats.org/officeDocument/2006/relationships/worksheet" Target="/xl/worksheets/sheet1.xml" Id="R622d3868b41a4522" /><Relationship Type="http://schemas.openxmlformats.org/officeDocument/2006/relationships/worksheet" Target="/xl/worksheets/sheet2.xml" Id="R94888d64f9134e7d" /><Relationship Type="http://schemas.openxmlformats.org/officeDocument/2006/relationships/worksheet" Target="/xl/worksheets/sheet3.xml" Id="R718156401b574a99" /><Relationship Type="http://schemas.openxmlformats.org/officeDocument/2006/relationships/worksheet" Target="/xl/worksheets/sheet4.xml" Id="R8608c8160ca840f4" /><Relationship Type="http://schemas.openxmlformats.org/officeDocument/2006/relationships/worksheet" Target="/xl/worksheets/sheet5.xml" Id="Rac647fea37014534" /><Relationship Type="http://schemas.openxmlformats.org/officeDocument/2006/relationships/worksheet" Target="/xl/worksheets/sheet6.xml" Id="R41cebb8e9ea847b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5e7f9647100465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Ending Cash Balance by Scenario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v>Conservative</c:v>
          </c:tx>
          <c:marker>
            <c:symbol val="none"/>
          </c:marker>
          <c:cat>
            <c:strRef>
              <c:f>'Executive Summary'!$N$5:$N$34</c:f>
              <c:strCache>
                <c:ptCount val="0"/>
              </c:strCache>
            </c:strRef>
          </c:cat>
          <c:val>
            <c:numRef>
              <c:f>'Executive Summary'!$O$5:$O$34</c:f>
              <c:numCache>
                <c:formatCode>$#,##0;[Red]($#,##0);-</c:formatCode>
                <c:ptCount val="0"/>
              </c:numCache>
            </c:numRef>
          </c:val>
        </c:ser>
        <c:ser>
          <c:idx val="1"/>
          <c:order val="1"/>
          <c:tx>
            <c:v>Base</c:v>
          </c:tx>
          <c:marker>
            <c:symbol val="none"/>
          </c:marker>
          <c:cat>
            <c:strRef>
              <c:f>'Executive Summary'!$N$5:$N$34</c:f>
              <c:strCache>
                <c:ptCount val="0"/>
              </c:strCache>
            </c:strRef>
          </c:cat>
          <c:val>
            <c:numRef>
              <c:f>'Executive Summary'!$P$5:$P$34</c:f>
              <c:numCache>
                <c:formatCode>$#,##0;[Red]($#,##0);-</c:formatCode>
                <c:ptCount val="0"/>
              </c:numCache>
            </c:numRef>
          </c:val>
        </c:ser>
        <c:ser>
          <c:idx val="2"/>
          <c:order val="2"/>
          <c:tx>
            <c:v>Strong</c:v>
          </c:tx>
          <c:marker>
            <c:symbol val="none"/>
          </c:marker>
          <c:cat>
            <c:strRef>
              <c:f>'Executive Summary'!$N$5:$N$34</c:f>
              <c:strCache>
                <c:ptCount val="0"/>
              </c:strCache>
            </c:strRef>
          </c:cat>
          <c:val>
            <c:numRef>
              <c:f>'Executive Summary'!$Q$5:$Q$34</c:f>
              <c:numCache>
                <c:formatCode>$#,##0;[Red]($#,##0);-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17</xdr:row>
      <xdr:rowOff>0</xdr:rowOff>
    </xdr:from>
    <xdr:to>
      <xdr:col>12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5e7f9647100465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4a4f28893f354d5f" /></Relationships>
</file>

<file path=xl/worksheets/sheet1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18" hidden="0" customWidth="1"/>
    <x:col min="3" max="3" width="18" hidden="0" customWidth="1"/>
    <x:col min="4" max="4" width="42" hidden="0" customWidth="1"/>
    <x:col min="5" max="5" width="46" hidden="0" customWidth="1"/>
  </x:cols>
  <x:sheetData>
    <x:row r="1" ht="28" customHeight="1">
      <x:c r="A1" s="4" t="str">
        <x:v>30-Month Consolidated Financial Model</x:v>
      </x:c>
      <x:c r="B1" s="50"/>
      <x:c r="C1" s="50"/>
      <x:c r="D1" s="50"/>
      <x:c r="E1" s="50"/>
      <x:c r="F1" s="50"/>
      <x:c r="G1" s="50"/>
      <x:c r="H1" s="50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  <x:c r="AA1" s="88"/>
      <x:c r="AB1" s="88"/>
      <x:c r="AC1" s="88"/>
      <x:c r="AD1" s="88"/>
      <x:c r="AE1" s="88"/>
    </x:row>
    <x:row r="2" ht="22" customHeight="1">
      <x:c r="A2" s="89" t="str">
        <x:v>Management-approved working assumptions | $8M capitalization | $ in actual dollars</x:v>
      </x:c>
      <x:c r="B2" s="89"/>
      <x:c r="C2" s="89"/>
      <x:c r="D2" s="89"/>
      <x:c r="E2" s="89"/>
      <x:c r="F2" s="89"/>
      <x:c r="G2" s="89"/>
      <x:c r="H2" s="89"/>
      <x:c r="I2" s="90"/>
      <x:c r="J2" s="90"/>
      <x:c r="K2" s="90"/>
      <x:c r="L2" s="90"/>
      <x:c r="M2" s="90"/>
      <x:c r="N2" s="90"/>
      <x:c r="O2" s="90"/>
      <x:c r="P2" s="90"/>
      <x:c r="Q2" s="90"/>
      <x:c r="R2" s="90"/>
      <x:c r="S2" s="90"/>
      <x:c r="T2" s="90"/>
      <x:c r="U2" s="90"/>
      <x:c r="V2" s="90"/>
      <x:c r="W2" s="90"/>
      <x:c r="X2" s="90"/>
      <x:c r="Y2" s="90"/>
      <x:c r="Z2" s="90"/>
      <x:c r="AA2" s="90"/>
      <x:c r="AB2" s="90"/>
      <x:c r="AC2" s="90"/>
      <x:c r="AD2" s="90"/>
      <x:c r="AE2" s="90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  <x:c r="M3" s="90"/>
      <x:c r="N3" s="90"/>
      <x:c r="O3" s="90"/>
      <x:c r="P3" s="90"/>
      <x:c r="Q3" s="90"/>
      <x:c r="R3" s="90"/>
      <x:c r="S3" s="90"/>
      <x:c r="T3" s="90"/>
      <x:c r="U3" s="90"/>
      <x:c r="V3" s="90"/>
      <x:c r="W3" s="90"/>
      <x:c r="X3" s="90"/>
      <x:c r="Y3" s="90"/>
      <x:c r="Z3" s="90"/>
      <x:c r="AA3" s="90"/>
      <x:c r="AB3" s="90"/>
      <x:c r="AC3" s="90"/>
      <x:c r="AD3" s="90"/>
      <x:c r="AE3" s="90"/>
    </x:row>
    <x:row r="4" ht="20" customHeight="1">
      <x:c r="A4" s="91" t="str">
        <x:v>CAPITALIZATION &amp; ENTERPRISE ASSUMPTIONS</x:v>
      </x:c>
      <x:c r="B4" s="91" t="str">
        <x:v>CAPITALIZATION &amp; ENTERPRISE ASSUMPTIONS</x:v>
      </x:c>
      <x:c r="C4" s="91" t="str">
        <x:v>CAPITALIZATION &amp; ENTERPRISE ASSUMPTIONS</x:v>
      </x:c>
      <x:c r="D4" s="91" t="str">
        <x:v>CAPITALIZATION &amp; ENTERPRISE ASSUMPTIONS</x:v>
      </x:c>
      <x:c r="E4" s="91" t="str">
        <x:v>CAPITALIZATION &amp; ENTERPRISE ASSUMPTIONS</x:v>
      </x:c>
      <x:c r="F4" s="91" t="str">
        <x:v>CAPITALIZATION &amp; ENTERPRISE ASSUMPTIONS</x:v>
      </x:c>
      <x:c r="G4" s="91" t="str">
        <x:v>CAPITALIZATION &amp; ENTERPRISE ASSUMPTIONS</x:v>
      </x:c>
      <x:c r="H4" s="91" t="str">
        <x:v>CAPITALIZATION &amp; ENTERPRISE ASSUMPTIONS</x:v>
      </x:c>
      <x:c r="I4" s="90"/>
      <x:c r="J4" s="90"/>
      <x:c r="K4" s="90"/>
      <x:c r="L4" s="90"/>
      <x:c r="M4" s="90"/>
      <x:c r="N4" s="90"/>
      <x:c r="O4" s="90"/>
      <x:c r="P4" s="90"/>
      <x:c r="Q4" s="90"/>
      <x:c r="R4" s="90"/>
      <x:c r="S4" s="90"/>
      <x:c r="T4" s="90"/>
      <x:c r="U4" s="90"/>
      <x:c r="V4" s="90"/>
      <x:c r="W4" s="90"/>
      <x:c r="X4" s="90"/>
      <x:c r="Y4" s="90"/>
      <x:c r="Z4" s="90"/>
      <x:c r="AA4" s="90"/>
      <x:c r="AB4" s="90"/>
      <x:c r="AC4" s="90"/>
      <x:c r="AD4" s="90"/>
      <x:c r="AE4" s="90"/>
    </x:row>
    <x:row r="5">
      <x:c r="A5" s="92" t="str">
        <x:v>Assumption</x:v>
      </x:c>
      <x:c r="B5" s="92" t="str">
        <x:v>Value</x:v>
      </x:c>
      <x:c r="C5" s="92" t="str">
        <x:v>Units</x:v>
      </x:c>
      <x:c r="D5" s="92" t="str">
        <x:v>Source / Rationale</x:v>
      </x:c>
      <x:c r="E5" s="90"/>
      <x:c r="F5" s="90"/>
      <x:c r="G5" s="90"/>
      <x:c r="H5" s="90"/>
      <x:c r="I5" s="90"/>
      <x:c r="J5" s="90"/>
      <x:c r="K5" s="90"/>
      <x:c r="L5" s="90"/>
      <x:c r="M5" s="90"/>
      <x:c r="N5" s="90"/>
      <x:c r="O5" s="90"/>
      <x:c r="P5" s="90"/>
      <x:c r="Q5" s="90"/>
      <x:c r="R5" s="90"/>
      <x:c r="S5" s="90"/>
      <x:c r="T5" s="90"/>
      <x:c r="U5" s="90"/>
      <x:c r="V5" s="90"/>
      <x:c r="W5" s="90"/>
      <x:c r="X5" s="90"/>
      <x:c r="Y5" s="90"/>
      <x:c r="Z5" s="90"/>
      <x:c r="AA5" s="90"/>
      <x:c r="AB5" s="90"/>
      <x:c r="AC5" s="90"/>
      <x:c r="AD5" s="90"/>
      <x:c r="AE5" s="90"/>
    </x:row>
    <x:row r="6">
      <x:c r="A6" s="93" t="str">
        <x:v>Opening institutional capital</x:v>
      </x:c>
      <x:c r="B6" s="94" t="n">
        <x:v>8000000</x:v>
      </x:c>
      <x:c r="C6" s="93" t="str">
        <x:v>$</x:v>
      </x:c>
      <x:c r="D6" s="93" t="str">
        <x:v>Approved management decision: $8.0M equity raise</x:v>
      </x:c>
      <x:c r="E6" s="93"/>
      <x:c r="F6" s="90"/>
      <x:c r="G6" s="90"/>
      <x:c r="H6" s="90"/>
      <x:c r="I6" s="90"/>
      <x:c r="J6" s="90"/>
      <x:c r="K6" s="90"/>
      <x:c r="L6" s="90"/>
      <x:c r="M6" s="90"/>
      <x:c r="N6" s="90"/>
      <x:c r="O6" s="90"/>
      <x:c r="P6" s="90"/>
      <x:c r="Q6" s="90"/>
      <x:c r="R6" s="90"/>
      <x:c r="S6" s="90"/>
      <x:c r="T6" s="90"/>
      <x:c r="U6" s="90"/>
      <x:c r="V6" s="90"/>
      <x:c r="W6" s="90"/>
      <x:c r="X6" s="90"/>
      <x:c r="Y6" s="90"/>
      <x:c r="Z6" s="90"/>
      <x:c r="AA6" s="90"/>
      <x:c r="AB6" s="90"/>
      <x:c r="AC6" s="90"/>
      <x:c r="AD6" s="90"/>
      <x:c r="AE6" s="90"/>
    </x:row>
    <x:row r="7">
      <x:c r="A7" s="93" t="str">
        <x:v>Model period</x:v>
      </x:c>
      <x:c r="B7" s="146" t="n">
        <x:v>30</x:v>
      </x:c>
      <x:c r="C7" s="93" t="str">
        <x:v>months</x:v>
      </x:c>
      <x:c r="D7" s="93" t="str">
        <x:v>Approved operating-model horizon</x:v>
      </x:c>
      <x:c r="E7" s="93"/>
      <x:c r="F7" s="90"/>
      <x:c r="G7" s="90"/>
      <x:c r="H7" s="90"/>
      <x:c r="I7" s="90"/>
      <x:c r="J7" s="90"/>
      <x:c r="K7" s="90"/>
      <x:c r="L7" s="90"/>
      <x:c r="M7" s="90"/>
      <x:c r="N7" s="90"/>
      <x:c r="O7" s="90"/>
      <x:c r="P7" s="90"/>
      <x:c r="Q7" s="90"/>
      <x:c r="R7" s="90"/>
      <x:c r="S7" s="90"/>
      <x:c r="T7" s="90"/>
      <x:c r="U7" s="90"/>
      <x:c r="V7" s="90"/>
      <x:c r="W7" s="90"/>
      <x:c r="X7" s="90"/>
      <x:c r="Y7" s="90"/>
      <x:c r="Z7" s="90"/>
      <x:c r="AA7" s="90"/>
      <x:c r="AB7" s="90"/>
      <x:c r="AC7" s="90"/>
      <x:c r="AD7" s="90"/>
      <x:c r="AE7" s="90"/>
    </x:row>
    <x:row r="8">
      <x:c r="A8" s="93" t="str">
        <x:v>Founder annual base compensation</x:v>
      </x:c>
      <x:c r="B8" s="94" t="n">
        <x:v>180000</x:v>
      </x:c>
      <x:c r="C8" s="93" t="str">
        <x:v>$ / year</x:v>
      </x:c>
      <x:c r="D8" s="93" t="str">
        <x:v>Approved management decision; $15K/month beginning at closing</x:v>
      </x:c>
      <x:c r="E8" s="93"/>
      <x:c r="F8" s="90"/>
      <x:c r="G8" s="90"/>
      <x:c r="H8" s="90"/>
      <x:c r="I8" s="90"/>
      <x:c r="J8" s="90"/>
      <x:c r="K8" s="90"/>
      <x:c r="L8" s="90"/>
      <x:c r="M8" s="90"/>
      <x:c r="N8" s="90"/>
      <x:c r="O8" s="90"/>
      <x:c r="P8" s="90"/>
      <x:c r="Q8" s="90"/>
      <x:c r="R8" s="90"/>
      <x:c r="S8" s="90"/>
      <x:c r="T8" s="90"/>
      <x:c r="U8" s="90"/>
      <x:c r="V8" s="90"/>
      <x:c r="W8" s="90"/>
      <x:c r="X8" s="90"/>
      <x:c r="Y8" s="90"/>
      <x:c r="Z8" s="90"/>
      <x:c r="AA8" s="90"/>
      <x:c r="AB8" s="90"/>
      <x:c r="AC8" s="90"/>
      <x:c r="AD8" s="90"/>
      <x:c r="AE8" s="90"/>
    </x:row>
    <x:row r="9">
      <x:c r="A9" s="93" t="str">
        <x:v>Core Team + Operations + Founder Compensation budget</x:v>
      </x:c>
      <x:c r="B9" s="94" t="n">
        <x:v>2300000</x:v>
      </x:c>
      <x:c r="C9" s="93" t="str">
        <x:v>$ / 30 months</x:v>
      </x:c>
      <x:c r="D9" s="93" t="str">
        <x:v>$1.85M Core Team + Operations plus $450K Founder compensation</x:v>
      </x:c>
      <x:c r="E9" s="93"/>
      <x:c r="F9" s="90"/>
      <x:c r="G9" s="90"/>
      <x:c r="H9" s="90"/>
      <x:c r="I9" s="90"/>
      <x:c r="J9" s="90"/>
      <x:c r="K9" s="90"/>
      <x:c r="L9" s="90"/>
      <x:c r="M9" s="90"/>
      <x:c r="N9" s="90"/>
      <x:c r="O9" s="90"/>
      <x:c r="P9" s="90"/>
      <x:c r="Q9" s="90"/>
      <x:c r="R9" s="90"/>
      <x:c r="S9" s="90"/>
      <x:c r="T9" s="90"/>
      <x:c r="U9" s="90"/>
      <x:c r="V9" s="90"/>
      <x:c r="W9" s="90"/>
      <x:c r="X9" s="90"/>
      <x:c r="Y9" s="90"/>
      <x:c r="Z9" s="90"/>
      <x:c r="AA9" s="90"/>
      <x:c r="AB9" s="90"/>
      <x:c r="AC9" s="90"/>
      <x:c r="AD9" s="90"/>
      <x:c r="AE9" s="90"/>
    </x:row>
    <x:row r="10">
      <x:c r="A10" s="93" t="str">
        <x:v>Marketing + Commercial Revenue Infrastructure</x:v>
      </x:c>
      <x:c r="B10" s="94" t="n">
        <x:v>1100000</x:v>
      </x:c>
      <x:c r="C10" s="93" t="str">
        <x:v>$ / 30 months</x:v>
      </x:c>
      <x:c r="D10" s="93" t="str">
        <x:v>$800K Artist/client acquisition plus $300K Commercial Revenue Infrastructure</x:v>
      </x:c>
      <x:c r="E10" s="93"/>
      <x:c r="F10" s="90"/>
      <x:c r="G10" s="90"/>
      <x:c r="H10" s="90"/>
      <x:c r="I10" s="90"/>
      <x:c r="J10" s="90"/>
      <x:c r="K10" s="90"/>
      <x:c r="L10" s="90"/>
      <x:c r="M10" s="90"/>
      <x:c r="N10" s="90"/>
      <x:c r="O10" s="90"/>
      <x:c r="P10" s="90"/>
      <x:c r="Q10" s="90"/>
      <x:c r="R10" s="90"/>
      <x:c r="S10" s="90"/>
      <x:c r="T10" s="90"/>
      <x:c r="U10" s="90"/>
      <x:c r="V10" s="90"/>
      <x:c r="W10" s="90"/>
      <x:c r="X10" s="90"/>
      <x:c r="Y10" s="90"/>
      <x:c r="Z10" s="90"/>
      <x:c r="AA10" s="90"/>
      <x:c r="AB10" s="90"/>
      <x:c r="AC10" s="90"/>
      <x:c r="AD10" s="90"/>
      <x:c r="AE10" s="90"/>
    </x:row>
    <x:row r="11">
      <x:c r="A11" s="93" t="str">
        <x:v>Legal, Rights, Finance + Technology</x:v>
      </x:c>
      <x:c r="B11" s="94" t="n">
        <x:v>300000</x:v>
      </x:c>
      <x:c r="C11" s="93" t="str">
        <x:v>$ / 30 months</x:v>
      </x:c>
      <x:c r="D11" s="93" t="str">
        <x:v>Approved $8M Capital Strategy</x:v>
      </x:c>
      <x:c r="E11" s="93"/>
      <x:c r="F11" s="90"/>
      <x:c r="G11" s="90"/>
      <x:c r="H11" s="90"/>
      <x:c r="I11" s="90"/>
      <x:c r="J11" s="90"/>
      <x:c r="K11" s="90"/>
      <x:c r="L11" s="90"/>
      <x:c r="M11" s="90"/>
      <x:c r="N11" s="90"/>
      <x:c r="O11" s="90"/>
      <x:c r="P11" s="90"/>
      <x:c r="Q11" s="90"/>
      <x:c r="R11" s="90"/>
      <x:c r="S11" s="90"/>
      <x:c r="T11" s="90"/>
      <x:c r="U11" s="90"/>
      <x:c r="V11" s="90"/>
      <x:c r="W11" s="90"/>
      <x:c r="X11" s="90"/>
      <x:c r="Y11" s="90"/>
      <x:c r="Z11" s="90"/>
      <x:c r="AA11" s="90"/>
      <x:c r="AB11" s="90"/>
      <x:c r="AC11" s="90"/>
      <x:c r="AD11" s="90"/>
      <x:c r="AE11" s="90"/>
    </x:row>
    <x:row r="12">
      <x:c r="A12" s="93" t="str">
        <x:v>Artist Investment reserve</x:v>
      </x:c>
      <x:c r="B12" s="94" t="n">
        <x:v>2000000</x:v>
      </x:c>
      <x:c r="C12" s="93" t="str">
        <x:v>$</x:v>
      </x:c>
      <x:c r="D12" s="93" t="str">
        <x:v>Approved $8M Capital Strategy</x:v>
      </x:c>
      <x:c r="E12" s="93"/>
      <x:c r="F12" s="90"/>
      <x:c r="G12" s="90"/>
      <x:c r="H12" s="90"/>
      <x:c r="I12" s="90"/>
      <x:c r="J12" s="90"/>
      <x:c r="K12" s="90"/>
      <x:c r="L12" s="90"/>
      <x:c r="M12" s="90"/>
      <x:c r="N12" s="90"/>
      <x:c r="O12" s="90"/>
      <x:c r="P12" s="90"/>
      <x:c r="Q12" s="90"/>
      <x:c r="R12" s="90"/>
      <x:c r="S12" s="90"/>
      <x:c r="T12" s="90"/>
      <x:c r="U12" s="90"/>
      <x:c r="V12" s="90"/>
      <x:c r="W12" s="90"/>
      <x:c r="X12" s="90"/>
      <x:c r="Y12" s="90"/>
      <x:c r="Z12" s="90"/>
      <x:c r="AA12" s="90"/>
      <x:c r="AB12" s="90"/>
      <x:c r="AC12" s="90"/>
      <x:c r="AD12" s="90"/>
      <x:c r="AE12" s="90"/>
    </x:row>
    <x:row r="13">
      <x:c r="A13" s="93" t="str">
        <x:v>Artist Acceleration reserve</x:v>
      </x:c>
      <x:c r="B13" s="94" t="n">
        <x:v>1600000</x:v>
      </x:c>
      <x:c r="C13" s="93" t="str">
        <x:v>$</x:v>
      </x:c>
      <x:c r="D13" s="93" t="str">
        <x:v>Approved $8M Capital Strategy</x:v>
      </x:c>
      <x:c r="E13" s="93"/>
      <x:c r="F13" s="90"/>
      <x:c r="G13" s="90"/>
      <x:c r="H13" s="90"/>
      <x:c r="I13" s="90"/>
      <x:c r="J13" s="90"/>
      <x:c r="K13" s="90"/>
      <x:c r="L13" s="90"/>
      <x:c r="M13" s="90"/>
      <x:c r="N13" s="90"/>
      <x:c r="O13" s="90"/>
      <x:c r="P13" s="90"/>
      <x:c r="Q13" s="90"/>
      <x:c r="R13" s="90"/>
      <x:c r="S13" s="90"/>
      <x:c r="T13" s="90"/>
      <x:c r="U13" s="90"/>
      <x:c r="V13" s="90"/>
      <x:c r="W13" s="90"/>
      <x:c r="X13" s="90"/>
      <x:c r="Y13" s="90"/>
      <x:c r="Z13" s="90"/>
      <x:c r="AA13" s="90"/>
      <x:c r="AB13" s="90"/>
      <x:c r="AC13" s="90"/>
      <x:c r="AD13" s="90"/>
      <x:c r="AE13" s="90"/>
    </x:row>
    <x:row r="14">
      <x:c r="A14" s="93" t="str">
        <x:v>Working capital + contingency reserve</x:v>
      </x:c>
      <x:c r="B14" s="94" t="n">
        <x:v>700000</x:v>
      </x:c>
      <x:c r="C14" s="93" t="str">
        <x:v>$</x:v>
      </x:c>
      <x:c r="D14" s="93" t="str">
        <x:v>Approved $8M Capital Strategy</x:v>
      </x:c>
      <x:c r="E14" s="93"/>
      <x:c r="F14" s="90"/>
      <x:c r="G14" s="90"/>
      <x:c r="H14" s="90"/>
      <x:c r="I14" s="90"/>
      <x:c r="J14" s="90"/>
      <x:c r="K14" s="90"/>
      <x:c r="L14" s="90"/>
      <x:c r="M14" s="90"/>
      <x:c r="N14" s="90"/>
      <x:c r="O14" s="90"/>
      <x:c r="P14" s="90"/>
      <x:c r="Q14" s="90"/>
      <x:c r="R14" s="90"/>
      <x:c r="S14" s="90"/>
      <x:c r="T14" s="90"/>
      <x:c r="U14" s="90"/>
      <x:c r="V14" s="90"/>
      <x:c r="W14" s="90"/>
      <x:c r="X14" s="90"/>
      <x:c r="Y14" s="90"/>
      <x:c r="Z14" s="90"/>
      <x:c r="AA14" s="90"/>
      <x:c r="AB14" s="90"/>
      <x:c r="AC14" s="90"/>
      <x:c r="AD14" s="90"/>
      <x:c r="AE14" s="90"/>
    </x:row>
    <x:row r="15">
      <x:c r="A15" s="93"/>
      <x:c r="B15" s="93"/>
      <x:c r="C15" s="93"/>
      <x:c r="D15" s="93"/>
      <x:c r="E15" s="93"/>
      <x:c r="F15" s="90"/>
      <x:c r="G15" s="90"/>
      <x:c r="H15" s="90"/>
      <x:c r="I15" s="90"/>
      <x:c r="J15" s="90"/>
      <x:c r="K15" s="90"/>
      <x:c r="L15" s="90"/>
      <x:c r="M15" s="90"/>
      <x:c r="N15" s="90"/>
      <x:c r="O15" s="90"/>
      <x:c r="P15" s="90"/>
      <x:c r="Q15" s="90"/>
      <x:c r="R15" s="90"/>
      <x:c r="S15" s="90"/>
      <x:c r="T15" s="90"/>
      <x:c r="U15" s="90"/>
      <x:c r="V15" s="90"/>
      <x:c r="W15" s="90"/>
      <x:c r="X15" s="90"/>
      <x:c r="Y15" s="90"/>
      <x:c r="Z15" s="90"/>
      <x:c r="AA15" s="90"/>
      <x:c r="AB15" s="90"/>
      <x:c r="AC15" s="90"/>
      <x:c r="AD15" s="90"/>
      <x:c r="AE15" s="90"/>
    </x:row>
    <x:row r="16" ht="20" customHeight="1">
      <x:c r="A16" s="148" t="str">
        <x:v>SCENARIO ASSUMPTIONS</x:v>
      </x:c>
      <x:c r="B16" s="148" t="str">
        <x:v>SCENARIO ASSUMPTIONS</x:v>
      </x:c>
      <x:c r="C16" s="148" t="str">
        <x:v>SCENARIO ASSUMPTIONS</x:v>
      </x:c>
      <x:c r="D16" s="148" t="str">
        <x:v>SCENARIO ASSUMPTIONS</x:v>
      </x:c>
      <x:c r="E16" s="148" t="str">
        <x:v>SCENARIO ASSUMPTIONS</x:v>
      </x:c>
      <x:c r="F16" s="91" t="str">
        <x:v>SCENARIO ASSUMPTIONS</x:v>
      </x:c>
      <x:c r="G16" s="91" t="str">
        <x:v>SCENARIO ASSUMPTIONS</x:v>
      </x:c>
      <x:c r="H16" s="91" t="str">
        <x:v>SCENARIO ASSUMPTIONS</x:v>
      </x:c>
      <x:c r="I16" s="90"/>
      <x:c r="J16" s="90"/>
      <x:c r="K16" s="90"/>
      <x:c r="L16" s="90"/>
      <x:c r="M16" s="90"/>
      <x:c r="N16" s="90"/>
      <x:c r="O16" s="90"/>
      <x:c r="P16" s="90"/>
      <x:c r="Q16" s="90"/>
      <x:c r="R16" s="90"/>
      <x:c r="S16" s="90"/>
      <x:c r="T16" s="90"/>
      <x:c r="U16" s="90"/>
      <x:c r="V16" s="90"/>
      <x:c r="W16" s="90"/>
      <x:c r="X16" s="90"/>
      <x:c r="Y16" s="90"/>
      <x:c r="Z16" s="90"/>
      <x:c r="AA16" s="90"/>
      <x:c r="AB16" s="90"/>
      <x:c r="AC16" s="90"/>
      <x:c r="AD16" s="90"/>
      <x:c r="AE16" s="90"/>
    </x:row>
    <x:row r="17">
      <x:c r="A17" s="92" t="str">
        <x:v>Scenario</x:v>
      </x:c>
      <x:c r="B17" s="92" t="str">
        <x:v>30M Commercial Services Revenue</x:v>
      </x:c>
      <x:c r="C17" s="92" t="str">
        <x:v>Contribution Margin</x:v>
      </x:c>
      <x:c r="D17" s="92" t="str">
        <x:v>Contingency Utilization</x:v>
      </x:c>
      <x:c r="E17" s="92" t="str">
        <x:v>Portfolio Mix</x:v>
      </x:c>
      <x:c r="F17" s="90"/>
      <x:c r="G17" s="90"/>
      <x:c r="H17" s="90"/>
      <x:c r="I17" s="90"/>
      <x:c r="J17" s="90"/>
      <x:c r="K17" s="90"/>
      <x:c r="L17" s="90"/>
      <x:c r="M17" s="90"/>
      <x:c r="N17" s="90"/>
      <x:c r="O17" s="90"/>
      <x:c r="P17" s="90"/>
      <x:c r="Q17" s="90"/>
      <x:c r="R17" s="90"/>
      <x:c r="S17" s="90"/>
      <x:c r="T17" s="90"/>
      <x:c r="U17" s="90"/>
      <x:c r="V17" s="90"/>
      <x:c r="W17" s="90"/>
      <x:c r="X17" s="90"/>
      <x:c r="Y17" s="90"/>
      <x:c r="Z17" s="90"/>
      <x:c r="AA17" s="90"/>
      <x:c r="AB17" s="90"/>
      <x:c r="AC17" s="90"/>
      <x:c r="AD17" s="90"/>
      <x:c r="AE17" s="90"/>
    </x:row>
    <x:row r="18">
      <x:c r="A18" s="93" t="str">
        <x:v>Conservative</x:v>
      </x:c>
      <x:c r="B18" s="94" t="n">
        <x:v>2000000</x:v>
      </x:c>
      <x:c r="C18" s="144" t="n">
        <x:v>0.55</x:v>
      </x:c>
      <x:c r="D18" s="94" t="n">
        <x:v>350000</x:v>
      </x:c>
      <x:c r="E18" s="93" t="str">
        <x:v>3 Developmental / 3 Sustainable / 0 Breakout | 6 funded Artists</x:v>
      </x:c>
      <x:c r="F18" s="90"/>
      <x:c r="G18" s="90"/>
      <x:c r="H18" s="90"/>
      <x:c r="I18" s="90"/>
      <x:c r="J18" s="90"/>
      <x:c r="K18" s="90"/>
      <x:c r="L18" s="90"/>
      <x:c r="M18" s="90"/>
      <x:c r="N18" s="90"/>
      <x:c r="O18" s="90"/>
      <x:c r="P18" s="90"/>
      <x:c r="Q18" s="90"/>
      <x:c r="R18" s="90"/>
      <x:c r="S18" s="90"/>
      <x:c r="T18" s="90"/>
      <x:c r="U18" s="90"/>
      <x:c r="V18" s="90"/>
      <x:c r="W18" s="90"/>
      <x:c r="X18" s="90"/>
      <x:c r="Y18" s="90"/>
      <x:c r="Z18" s="90"/>
      <x:c r="AA18" s="90"/>
      <x:c r="AB18" s="90"/>
      <x:c r="AC18" s="90"/>
      <x:c r="AD18" s="90"/>
      <x:c r="AE18" s="90"/>
    </x:row>
    <x:row r="19">
      <x:c r="A19" s="93" t="str">
        <x:v>Base</x:v>
      </x:c>
      <x:c r="B19" s="94" t="n">
        <x:v>3250000</x:v>
      </x:c>
      <x:c r="C19" s="144" t="n">
        <x:v>0.6</x:v>
      </x:c>
      <x:c r="D19" s="94" t="n">
        <x:v>200000</x:v>
      </x:c>
      <x:c r="E19" s="93" t="str">
        <x:v>2 Developmental / 5 Sustainable / 1 Breakout | 8 funded Artists</x:v>
      </x:c>
      <x:c r="F19" s="90"/>
      <x:c r="G19" s="90"/>
      <x:c r="H19" s="90"/>
      <x:c r="I19" s="90"/>
      <x:c r="J19" s="90"/>
      <x:c r="K19" s="90"/>
      <x:c r="L19" s="90"/>
      <x:c r="M19" s="90"/>
      <x:c r="N19" s="90"/>
      <x:c r="O19" s="90"/>
      <x:c r="P19" s="90"/>
      <x:c r="Q19" s="90"/>
      <x:c r="R19" s="90"/>
      <x:c r="S19" s="90"/>
      <x:c r="T19" s="90"/>
      <x:c r="U19" s="90"/>
      <x:c r="V19" s="90"/>
      <x:c r="W19" s="90"/>
      <x:c r="X19" s="90"/>
      <x:c r="Y19" s="90"/>
      <x:c r="Z19" s="90"/>
      <x:c r="AA19" s="90"/>
      <x:c r="AB19" s="90"/>
      <x:c r="AC19" s="90"/>
      <x:c r="AD19" s="90"/>
      <x:c r="AE19" s="90"/>
    </x:row>
    <x:row r="20">
      <x:c r="A20" s="93" t="str">
        <x:v>Strong</x:v>
      </x:c>
      <x:c r="B20" s="94" t="n">
        <x:v>4500000</x:v>
      </x:c>
      <x:c r="C20" s="144" t="n">
        <x:v>0.65</x:v>
      </x:c>
      <x:c r="D20" s="94" t="n">
        <x:v>100000</x:v>
      </x:c>
      <x:c r="E20" s="93" t="str">
        <x:v>2 Developmental / 6 Sustainable / 2 Breakout | 10 funded Artists</x:v>
      </x:c>
      <x:c r="F20" s="90"/>
      <x:c r="G20" s="90"/>
      <x:c r="H20" s="90"/>
      <x:c r="I20" s="90"/>
      <x:c r="J20" s="90"/>
      <x:c r="K20" s="90"/>
      <x:c r="L20" s="90"/>
      <x:c r="M20" s="90"/>
      <x:c r="N20" s="90"/>
      <x:c r="O20" s="90"/>
      <x:c r="P20" s="90"/>
      <x:c r="Q20" s="90"/>
      <x:c r="R20" s="90"/>
      <x:c r="S20" s="90"/>
      <x:c r="T20" s="90"/>
      <x:c r="U20" s="90"/>
      <x:c r="V20" s="90"/>
      <x:c r="W20" s="90"/>
      <x:c r="X20" s="90"/>
      <x:c r="Y20" s="90"/>
      <x:c r="Z20" s="90"/>
      <x:c r="AA20" s="90"/>
      <x:c r="AB20" s="90"/>
      <x:c r="AC20" s="90"/>
      <x:c r="AD20" s="90"/>
      <x:c r="AE20" s="90"/>
    </x:row>
    <x:row r="21">
      <x:c r="A21" s="97" t="str">
        <x:v>Note</x:v>
      </x:c>
      <x:c r="B21" s="97"/>
      <x:c r="C21" s="97"/>
      <x:c r="D21" s="97"/>
      <x:c r="E21" s="97" t="str">
        <x:v>Artist acceleration capital produces no incremental receipts inside the 30M model. This remains intentionally conservative.</x:v>
      </x:c>
      <x:c r="F21" s="90"/>
      <x:c r="G21" s="90"/>
      <x:c r="H21" s="90"/>
      <x:c r="I21" s="90"/>
      <x:c r="J21" s="90"/>
      <x:c r="K21" s="90"/>
      <x:c r="L21" s="90"/>
      <x:c r="M21" s="90"/>
      <x:c r="N21" s="90"/>
      <x:c r="O21" s="90"/>
      <x:c r="P21" s="90"/>
      <x:c r="Q21" s="90"/>
      <x:c r="R21" s="90"/>
      <x:c r="S21" s="90"/>
      <x:c r="T21" s="90"/>
      <x:c r="U21" s="90"/>
      <x:c r="V21" s="90"/>
      <x:c r="W21" s="90"/>
      <x:c r="X21" s="90"/>
      <x:c r="Y21" s="90"/>
      <x:c r="Z21" s="90"/>
      <x:c r="AA21" s="90"/>
      <x:c r="AB21" s="90"/>
      <x:c r="AC21" s="90"/>
      <x:c r="AD21" s="90"/>
      <x:c r="AE21" s="90"/>
    </x:row>
    <x:row r="22">
      <x:c r="A22" s="90"/>
      <x:c r="B22" s="90"/>
      <x:c r="C22" s="90"/>
      <x:c r="D22" s="90"/>
      <x:c r="E22" s="90"/>
      <x:c r="F22" s="90"/>
      <x:c r="G22" s="90"/>
      <x:c r="H22" s="90"/>
      <x:c r="I22" s="90"/>
      <x:c r="J22" s="90"/>
      <x:c r="K22" s="90"/>
      <x:c r="L22" s="90"/>
      <x:c r="M22" s="90"/>
      <x:c r="N22" s="90"/>
      <x:c r="O22" s="90"/>
      <x:c r="P22" s="90"/>
      <x:c r="Q22" s="90"/>
      <x:c r="R22" s="90"/>
      <x:c r="S22" s="90"/>
      <x:c r="T22" s="90"/>
      <x:c r="U22" s="90"/>
      <x:c r="V22" s="90"/>
      <x:c r="W22" s="90"/>
      <x:c r="X22" s="90"/>
      <x:c r="Y22" s="90"/>
      <x:c r="Z22" s="90"/>
      <x:c r="AA22" s="90"/>
      <x:c r="AB22" s="90"/>
      <x:c r="AC22" s="90"/>
      <x:c r="AD22" s="90"/>
      <x:c r="AE22" s="90"/>
    </x:row>
    <x:row r="23" ht="20" customHeight="1">
      <x:c r="A23" s="91" t="str">
        <x:v>MONTHLY OPERATING ASSUMPTIONS</x:v>
      </x:c>
      <x:c r="B23" s="91" t="str">
        <x:v>MONTHLY OPERATING ASSUMPTIONS</x:v>
      </x:c>
      <x:c r="C23" s="91" t="str">
        <x:v>MONTHLY OPERATING ASSUMPTIONS</x:v>
      </x:c>
      <x:c r="D23" s="91" t="str">
        <x:v>MONTHLY OPERATING ASSUMPTIONS</x:v>
      </x:c>
      <x:c r="E23" s="91" t="str">
        <x:v>MONTHLY OPERATING ASSUMPTIONS</x:v>
      </x:c>
      <x:c r="F23" s="91" t="str">
        <x:v>MONTHLY OPERATING ASSUMPTIONS</x:v>
      </x:c>
      <x:c r="G23" s="91" t="str">
        <x:v>MONTHLY OPERATING ASSUMPTIONS</x:v>
      </x:c>
      <x:c r="H23" s="91" t="str">
        <x:v>MONTHLY OPERATING ASSUMPTIONS</x:v>
      </x:c>
      <x:c r="I23" s="91" t="str">
        <x:v>MONTHLY OPERATING ASSUMPTIONS</x:v>
      </x:c>
      <x:c r="J23" s="91" t="str">
        <x:v>MONTHLY OPERATING ASSUMPTIONS</x:v>
      </x:c>
      <x:c r="K23" s="91" t="str">
        <x:v>MONTHLY OPERATING ASSUMPTIONS</x:v>
      </x:c>
      <x:c r="L23" s="91" t="str">
        <x:v>MONTHLY OPERATING ASSUMPTIONS</x:v>
      </x:c>
      <x:c r="M23" s="91" t="str">
        <x:v>MONTHLY OPERATING ASSUMPTIONS</x:v>
      </x:c>
      <x:c r="N23" s="91" t="str">
        <x:v>MONTHLY OPERATING ASSUMPTIONS</x:v>
      </x:c>
      <x:c r="O23" s="91" t="str">
        <x:v>MONTHLY OPERATING ASSUMPTIONS</x:v>
      </x:c>
      <x:c r="P23" s="91" t="str">
        <x:v>MONTHLY OPERATING ASSUMPTIONS</x:v>
      </x:c>
      <x:c r="Q23" s="91" t="str">
        <x:v>MONTHLY OPERATING ASSUMPTIONS</x:v>
      </x:c>
      <x:c r="R23" s="91" t="str">
        <x:v>MONTHLY OPERATING ASSUMPTIONS</x:v>
      </x:c>
      <x:c r="S23" s="91" t="str">
        <x:v>MONTHLY OPERATING ASSUMPTIONS</x:v>
      </x:c>
      <x:c r="T23" s="91" t="str">
        <x:v>MONTHLY OPERATING ASSUMPTIONS</x:v>
      </x:c>
      <x:c r="U23" s="91" t="str">
        <x:v>MONTHLY OPERATING ASSUMPTIONS</x:v>
      </x:c>
      <x:c r="V23" s="91" t="str">
        <x:v>MONTHLY OPERATING ASSUMPTIONS</x:v>
      </x:c>
      <x:c r="W23" s="91" t="str">
        <x:v>MONTHLY OPERATING ASSUMPTIONS</x:v>
      </x:c>
      <x:c r="X23" s="91" t="str">
        <x:v>MONTHLY OPERATING ASSUMPTIONS</x:v>
      </x:c>
      <x:c r="Y23" s="91" t="str">
        <x:v>MONTHLY OPERATING ASSUMPTIONS</x:v>
      </x:c>
      <x:c r="Z23" s="91" t="str">
        <x:v>MONTHLY OPERATING ASSUMPTIONS</x:v>
      </x:c>
      <x:c r="AA23" s="91" t="str">
        <x:v>MONTHLY OPERATING ASSUMPTIONS</x:v>
      </x:c>
      <x:c r="AB23" s="91" t="str">
        <x:v>MONTHLY OPERATING ASSUMPTIONS</x:v>
      </x:c>
      <x:c r="AC23" s="91" t="str">
        <x:v>MONTHLY OPERATING ASSUMPTIONS</x:v>
      </x:c>
      <x:c r="AD23" s="91" t="str">
        <x:v>MONTHLY OPERATING ASSUMPTIONS</x:v>
      </x:c>
      <x:c r="AE23" s="91" t="str">
        <x:v>MONTHLY OPERATING ASSUMPTIONS</x:v>
      </x:c>
    </x:row>
    <x:row r="24">
      <x:c r="A24" s="98" t="str">
        <x:v>Line Item</x:v>
      </x:c>
      <x:c r="B24" s="99" t="str">
        <x:v>M1</x:v>
      </x:c>
      <x:c r="C24" s="99" t="str">
        <x:v>M2</x:v>
      </x:c>
      <x:c r="D24" s="99" t="str">
        <x:v>M3</x:v>
      </x:c>
      <x:c r="E24" s="99" t="str">
        <x:v>M4</x:v>
      </x:c>
      <x:c r="F24" s="99" t="str">
        <x:v>M5</x:v>
      </x:c>
      <x:c r="G24" s="99" t="str">
        <x:v>M6</x:v>
      </x:c>
      <x:c r="H24" s="99" t="str">
        <x:v>M7</x:v>
      </x:c>
      <x:c r="I24" s="99" t="str">
        <x:v>M8</x:v>
      </x:c>
      <x:c r="J24" s="99" t="str">
        <x:v>M9</x:v>
      </x:c>
      <x:c r="K24" s="99" t="str">
        <x:v>M10</x:v>
      </x:c>
      <x:c r="L24" s="99" t="str">
        <x:v>M11</x:v>
      </x:c>
      <x:c r="M24" s="99" t="str">
        <x:v>M12</x:v>
      </x:c>
      <x:c r="N24" s="99" t="str">
        <x:v>M13</x:v>
      </x:c>
      <x:c r="O24" s="99" t="str">
        <x:v>M14</x:v>
      </x:c>
      <x:c r="P24" s="99" t="str">
        <x:v>M15</x:v>
      </x:c>
      <x:c r="Q24" s="99" t="str">
        <x:v>M16</x:v>
      </x:c>
      <x:c r="R24" s="99" t="str">
        <x:v>M17</x:v>
      </x:c>
      <x:c r="S24" s="99" t="str">
        <x:v>M18</x:v>
      </x:c>
      <x:c r="T24" s="99" t="str">
        <x:v>M19</x:v>
      </x:c>
      <x:c r="U24" s="99" t="str">
        <x:v>M20</x:v>
      </x:c>
      <x:c r="V24" s="99" t="str">
        <x:v>M21</x:v>
      </x:c>
      <x:c r="W24" s="99" t="str">
        <x:v>M22</x:v>
      </x:c>
      <x:c r="X24" s="99" t="str">
        <x:v>M23</x:v>
      </x:c>
      <x:c r="Y24" s="99" t="str">
        <x:v>M24</x:v>
      </x:c>
      <x:c r="Z24" s="99" t="str">
        <x:v>M25</x:v>
      </x:c>
      <x:c r="AA24" s="99" t="str">
        <x:v>M26</x:v>
      </x:c>
      <x:c r="AB24" s="99" t="str">
        <x:v>M27</x:v>
      </x:c>
      <x:c r="AC24" s="99" t="str">
        <x:v>M28</x:v>
      </x:c>
      <x:c r="AD24" s="99" t="str">
        <x:v>M29</x:v>
      </x:c>
      <x:c r="AE24" s="99" t="str">
        <x:v>M30</x:v>
      </x:c>
    </x:row>
    <x:row r="25">
      <x:c r="A25" s="100" t="str">
        <x:v>Base Commercial Services Revenue</x:v>
      </x:c>
      <x:c r="B25" s="101" t="n">
        <x:v>5000</x:v>
      </x:c>
      <x:c r="C25" s="101" t="n">
        <x:v>10000</x:v>
      </x:c>
      <x:c r="D25" s="101" t="n">
        <x:v>20000</x:v>
      </x:c>
      <x:c r="E25" s="101" t="n">
        <x:v>25000</x:v>
      </x:c>
      <x:c r="F25" s="101" t="n">
        <x:v>35000</x:v>
      </x:c>
      <x:c r="G25" s="101" t="n">
        <x:v>40000</x:v>
      </x:c>
      <x:c r="H25" s="101" t="n">
        <x:v>50000</x:v>
      </x:c>
      <x:c r="I25" s="101" t="n">
        <x:v>55000</x:v>
      </x:c>
      <x:c r="J25" s="101" t="n">
        <x:v>55000</x:v>
      </x:c>
      <x:c r="K25" s="101" t="n">
        <x:v>60000</x:v>
      </x:c>
      <x:c r="L25" s="101" t="n">
        <x:v>65000</x:v>
      </x:c>
      <x:c r="M25" s="101" t="n">
        <x:v>80000</x:v>
      </x:c>
      <x:c r="N25" s="101" t="n">
        <x:v>80000</x:v>
      </x:c>
      <x:c r="O25" s="101" t="n">
        <x:v>85000</x:v>
      </x:c>
      <x:c r="P25" s="101" t="n">
        <x:v>90000</x:v>
      </x:c>
      <x:c r="Q25" s="101" t="n">
        <x:v>95000</x:v>
      </x:c>
      <x:c r="R25" s="101" t="n">
        <x:v>100000</x:v>
      </x:c>
      <x:c r="S25" s="101" t="n">
        <x:v>100000</x:v>
      </x:c>
      <x:c r="T25" s="101" t="n">
        <x:v>105000</x:v>
      </x:c>
      <x:c r="U25" s="101" t="n">
        <x:v>110000</x:v>
      </x:c>
      <x:c r="V25" s="101" t="n">
        <x:v>115000</x:v>
      </x:c>
      <x:c r="W25" s="101" t="n">
        <x:v>115000</x:v>
      </x:c>
      <x:c r="X25" s="101" t="n">
        <x:v>125000</x:v>
      </x:c>
      <x:c r="Y25" s="101" t="n">
        <x:v>130000</x:v>
      </x:c>
      <x:c r="Z25" s="101" t="n">
        <x:v>225000</x:v>
      </x:c>
      <x:c r="AA25" s="101" t="n">
        <x:v>235000</x:v>
      </x:c>
      <x:c r="AB25" s="101" t="n">
        <x:v>245000</x:v>
      </x:c>
      <x:c r="AC25" s="101" t="n">
        <x:v>255000</x:v>
      </x:c>
      <x:c r="AD25" s="101" t="n">
        <x:v>275000</x:v>
      </x:c>
      <x:c r="AE25" s="101" t="n">
        <x:v>265000</x:v>
      </x:c>
    </x:row>
    <x:row r="26">
      <x:c r="A26" s="100" t="str">
        <x:v>Core Team + Operations + Founder Compensation</x:v>
      </x:c>
      <x:c r="B26" s="101" t="n">
        <x:v>45000</x:v>
      </x:c>
      <x:c r="C26" s="101" t="n">
        <x:v>45000</x:v>
      </x:c>
      <x:c r="D26" s="101" t="n">
        <x:v>45000</x:v>
      </x:c>
      <x:c r="E26" s="101" t="n">
        <x:v>45000</x:v>
      </x:c>
      <x:c r="F26" s="101" t="n">
        <x:v>45000</x:v>
      </x:c>
      <x:c r="G26" s="101" t="n">
        <x:v>45000</x:v>
      </x:c>
      <x:c r="H26" s="101" t="n">
        <x:v>70000</x:v>
      </x:c>
      <x:c r="I26" s="101" t="n">
        <x:v>70000</x:v>
      </x:c>
      <x:c r="J26" s="101" t="n">
        <x:v>70000</x:v>
      </x:c>
      <x:c r="K26" s="101" t="n">
        <x:v>70000</x:v>
      </x:c>
      <x:c r="L26" s="101" t="n">
        <x:v>70000</x:v>
      </x:c>
      <x:c r="M26" s="101" t="n">
        <x:v>70000</x:v>
      </x:c>
      <x:c r="N26" s="101" t="n">
        <x:v>70000</x:v>
      </x:c>
      <x:c r="O26" s="101" t="n">
        <x:v>70000</x:v>
      </x:c>
      <x:c r="P26" s="101" t="n">
        <x:v>70000</x:v>
      </x:c>
      <x:c r="Q26" s="101" t="n">
        <x:v>70000</x:v>
      </x:c>
      <x:c r="R26" s="101" t="n">
        <x:v>70000</x:v>
      </x:c>
      <x:c r="S26" s="101" t="n">
        <x:v>70000</x:v>
      </x:c>
      <x:c r="T26" s="101" t="n">
        <x:v>99166.66666666667</x:v>
      </x:c>
      <x:c r="U26" s="101" t="n">
        <x:v>99166.66666666667</x:v>
      </x:c>
      <x:c r="V26" s="101" t="n">
        <x:v>99166.66666666667</x:v>
      </x:c>
      <x:c r="W26" s="101" t="n">
        <x:v>99166.66666666667</x:v>
      </x:c>
      <x:c r="X26" s="101" t="n">
        <x:v>99166.66666666667</x:v>
      </x:c>
      <x:c r="Y26" s="101" t="n">
        <x:v>99166.66666666667</x:v>
      </x:c>
      <x:c r="Z26" s="101" t="n">
        <x:v>99166.66666666667</x:v>
      </x:c>
      <x:c r="AA26" s="101" t="n">
        <x:v>99166.66666666667</x:v>
      </x:c>
      <x:c r="AB26" s="101" t="n">
        <x:v>99166.66666666667</x:v>
      </x:c>
      <x:c r="AC26" s="101" t="n">
        <x:v>99166.66666666667</x:v>
      </x:c>
      <x:c r="AD26" s="101" t="n">
        <x:v>99166.66666666667</x:v>
      </x:c>
      <x:c r="AE26" s="101" t="n">
        <x:v>99166.66666666667</x:v>
      </x:c>
    </x:row>
    <x:row r="27">
      <x:c r="A27" s="100" t="str">
        <x:v>Marketing + Commercial Revenue Infrastructure</x:v>
      </x:c>
      <x:c r="B27" s="101" t="n">
        <x:v>25000</x:v>
      </x:c>
      <x:c r="C27" s="101" t="n">
        <x:v>25000</x:v>
      </x:c>
      <x:c r="D27" s="101" t="n">
        <x:v>25000</x:v>
      </x:c>
      <x:c r="E27" s="101" t="n">
        <x:v>25000</x:v>
      </x:c>
      <x:c r="F27" s="101" t="n">
        <x:v>25000</x:v>
      </x:c>
      <x:c r="G27" s="101" t="n">
        <x:v>25000</x:v>
      </x:c>
      <x:c r="H27" s="101" t="n">
        <x:v>35000</x:v>
      </x:c>
      <x:c r="I27" s="101" t="n">
        <x:v>35000</x:v>
      </x:c>
      <x:c r="J27" s="101" t="n">
        <x:v>35000</x:v>
      </x:c>
      <x:c r="K27" s="101" t="n">
        <x:v>35000</x:v>
      </x:c>
      <x:c r="L27" s="101" t="n">
        <x:v>35000</x:v>
      </x:c>
      <x:c r="M27" s="101" t="n">
        <x:v>35000</x:v>
      </x:c>
      <x:c r="N27" s="101" t="n">
        <x:v>35000</x:v>
      </x:c>
      <x:c r="O27" s="101" t="n">
        <x:v>35000</x:v>
      </x:c>
      <x:c r="P27" s="101" t="n">
        <x:v>35000</x:v>
      </x:c>
      <x:c r="Q27" s="101" t="n">
        <x:v>35000</x:v>
      </x:c>
      <x:c r="R27" s="101" t="n">
        <x:v>35000</x:v>
      </x:c>
      <x:c r="S27" s="101" t="n">
        <x:v>35000</x:v>
      </x:c>
      <x:c r="T27" s="101" t="n">
        <x:v>44166.666666666664</x:v>
      </x:c>
      <x:c r="U27" s="101" t="n">
        <x:v>44166.666666666664</x:v>
      </x:c>
      <x:c r="V27" s="101" t="n">
        <x:v>44166.666666666664</x:v>
      </x:c>
      <x:c r="W27" s="101" t="n">
        <x:v>44166.666666666664</x:v>
      </x:c>
      <x:c r="X27" s="101" t="n">
        <x:v>44166.666666666664</x:v>
      </x:c>
      <x:c r="Y27" s="101" t="n">
        <x:v>44166.666666666664</x:v>
      </x:c>
      <x:c r="Z27" s="101" t="n">
        <x:v>44166.666666666664</x:v>
      </x:c>
      <x:c r="AA27" s="101" t="n">
        <x:v>44166.666666666664</x:v>
      </x:c>
      <x:c r="AB27" s="101" t="n">
        <x:v>44166.666666666664</x:v>
      </x:c>
      <x:c r="AC27" s="101" t="n">
        <x:v>44166.666666666664</x:v>
      </x:c>
      <x:c r="AD27" s="101" t="n">
        <x:v>44166.666666666664</x:v>
      </x:c>
      <x:c r="AE27" s="101" t="n">
        <x:v>44166.666666666664</x:v>
      </x:c>
    </x:row>
    <x:row r="28">
      <x:c r="A28" s="100" t="str">
        <x:v>Legal, Rights, Finance + Technology</x:v>
      </x:c>
      <x:c r="B28" s="101" t="n">
        <x:v>15000</x:v>
      </x:c>
      <x:c r="C28" s="101" t="n">
        <x:v>15000</x:v>
      </x:c>
      <x:c r="D28" s="101" t="n">
        <x:v>15000</x:v>
      </x:c>
      <x:c r="E28" s="101" t="n">
        <x:v>15000</x:v>
      </x:c>
      <x:c r="F28" s="101" t="n">
        <x:v>15000</x:v>
      </x:c>
      <x:c r="G28" s="101" t="n">
        <x:v>15000</x:v>
      </x:c>
      <x:c r="H28" s="101" t="n">
        <x:v>7000</x:v>
      </x:c>
      <x:c r="I28" s="101" t="n">
        <x:v>7000</x:v>
      </x:c>
      <x:c r="J28" s="101" t="n">
        <x:v>7000</x:v>
      </x:c>
      <x:c r="K28" s="101" t="n">
        <x:v>7000</x:v>
      </x:c>
      <x:c r="L28" s="101" t="n">
        <x:v>7000</x:v>
      </x:c>
      <x:c r="M28" s="101" t="n">
        <x:v>7000</x:v>
      </x:c>
      <x:c r="N28" s="101" t="n">
        <x:v>7000</x:v>
      </x:c>
      <x:c r="O28" s="101" t="n">
        <x:v>7000</x:v>
      </x:c>
      <x:c r="P28" s="101" t="n">
        <x:v>7000</x:v>
      </x:c>
      <x:c r="Q28" s="101" t="n">
        <x:v>7000</x:v>
      </x:c>
      <x:c r="R28" s="101" t="n">
        <x:v>7000</x:v>
      </x:c>
      <x:c r="S28" s="101" t="n">
        <x:v>7000</x:v>
      </x:c>
      <x:c r="T28" s="101" t="n">
        <x:v>10500</x:v>
      </x:c>
      <x:c r="U28" s="101" t="n">
        <x:v>10500</x:v>
      </x:c>
      <x:c r="V28" s="101" t="n">
        <x:v>10500</x:v>
      </x:c>
      <x:c r="W28" s="101" t="n">
        <x:v>10500</x:v>
      </x:c>
      <x:c r="X28" s="101" t="n">
        <x:v>10500</x:v>
      </x:c>
      <x:c r="Y28" s="101" t="n">
        <x:v>10500</x:v>
      </x:c>
      <x:c r="Z28" s="101" t="n">
        <x:v>10500</x:v>
      </x:c>
      <x:c r="AA28" s="101" t="n">
        <x:v>10500</x:v>
      </x:c>
      <x:c r="AB28" s="101" t="n">
        <x:v>10500</x:v>
      </x:c>
      <x:c r="AC28" s="101" t="n">
        <x:v>10500</x:v>
      </x:c>
      <x:c r="AD28" s="101" t="n">
        <x:v>10500</x:v>
      </x:c>
      <x:c r="AE28" s="101" t="n">
        <x:v>10500</x:v>
      </x:c>
    </x:row>
    <x:row r="29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  <x:c r="M29" s="90"/>
      <x:c r="N29" s="90"/>
      <x:c r="O29" s="90"/>
      <x:c r="P29" s="90"/>
      <x:c r="Q29" s="90"/>
      <x:c r="R29" s="90"/>
      <x:c r="S29" s="90"/>
      <x:c r="T29" s="90"/>
      <x:c r="U29" s="90"/>
      <x:c r="V29" s="90"/>
      <x:c r="W29" s="90"/>
      <x:c r="X29" s="90"/>
      <x:c r="Y29" s="90"/>
      <x:c r="Z29" s="90"/>
      <x:c r="AA29" s="90"/>
      <x:c r="AB29" s="90"/>
      <x:c r="AC29" s="90"/>
      <x:c r="AD29" s="90"/>
      <x:c r="AE29" s="90"/>
    </x:row>
    <x:row r="30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  <x:c r="M30" s="90"/>
      <x:c r="N30" s="90"/>
      <x:c r="O30" s="90"/>
      <x:c r="P30" s="90"/>
      <x:c r="Q30" s="90"/>
      <x:c r="R30" s="90"/>
      <x:c r="S30" s="90"/>
      <x:c r="T30" s="90"/>
      <x:c r="U30" s="90"/>
      <x:c r="V30" s="90"/>
      <x:c r="W30" s="90"/>
      <x:c r="X30" s="90"/>
      <x:c r="Y30" s="90"/>
      <x:c r="Z30" s="90"/>
      <x:c r="AA30" s="90"/>
      <x:c r="AB30" s="90"/>
      <x:c r="AC30" s="90"/>
      <x:c r="AD30" s="90"/>
      <x:c r="AE30" s="90"/>
    </x:row>
    <x:row r="31" ht="20" customHeight="1">
      <x:c r="A31" s="91" t="str">
        <x:v>CONSERVATIVE CASE MONTHLY INPUTS</x:v>
      </x:c>
      <x:c r="B31" s="91" t="str">
        <x:v>CONSERVATIVE CASE MONTHLY INPUTS</x:v>
      </x:c>
      <x:c r="C31" s="91" t="str">
        <x:v>CONSERVATIVE CASE MONTHLY INPUTS</x:v>
      </x:c>
      <x:c r="D31" s="91" t="str">
        <x:v>CONSERVATIVE CASE MONTHLY INPUTS</x:v>
      </x:c>
      <x:c r="E31" s="91" t="str">
        <x:v>CONSERVATIVE CASE MONTHLY INPUTS</x:v>
      </x:c>
      <x:c r="F31" s="91" t="str">
        <x:v>CONSERVATIVE CASE MONTHLY INPUTS</x:v>
      </x:c>
      <x:c r="G31" s="91" t="str">
        <x:v>CONSERVATIVE CASE MONTHLY INPUTS</x:v>
      </x:c>
      <x:c r="H31" s="91" t="str">
        <x:v>CONSERVATIVE CASE MONTHLY INPUTS</x:v>
      </x:c>
      <x:c r="I31" s="91" t="str">
        <x:v>CONSERVATIVE CASE MONTHLY INPUTS</x:v>
      </x:c>
      <x:c r="J31" s="91" t="str">
        <x:v>CONSERVATIVE CASE MONTHLY INPUTS</x:v>
      </x:c>
      <x:c r="K31" s="91" t="str">
        <x:v>CONSERVATIVE CASE MONTHLY INPUTS</x:v>
      </x:c>
      <x:c r="L31" s="91" t="str">
        <x:v>CONSERVATIVE CASE MONTHLY INPUTS</x:v>
      </x:c>
      <x:c r="M31" s="91" t="str">
        <x:v>CONSERVATIVE CASE MONTHLY INPUTS</x:v>
      </x:c>
      <x:c r="N31" s="91" t="str">
        <x:v>CONSERVATIVE CASE MONTHLY INPUTS</x:v>
      </x:c>
      <x:c r="O31" s="91" t="str">
        <x:v>CONSERVATIVE CASE MONTHLY INPUTS</x:v>
      </x:c>
      <x:c r="P31" s="91" t="str">
        <x:v>CONSERVATIVE CASE MONTHLY INPUTS</x:v>
      </x:c>
      <x:c r="Q31" s="91" t="str">
        <x:v>CONSERVATIVE CASE MONTHLY INPUTS</x:v>
      </x:c>
      <x:c r="R31" s="91" t="str">
        <x:v>CONSERVATIVE CASE MONTHLY INPUTS</x:v>
      </x:c>
      <x:c r="S31" s="91" t="str">
        <x:v>CONSERVATIVE CASE MONTHLY INPUTS</x:v>
      </x:c>
      <x:c r="T31" s="91" t="str">
        <x:v>CONSERVATIVE CASE MONTHLY INPUTS</x:v>
      </x:c>
      <x:c r="U31" s="91" t="str">
        <x:v>CONSERVATIVE CASE MONTHLY INPUTS</x:v>
      </x:c>
      <x:c r="V31" s="91" t="str">
        <x:v>CONSERVATIVE CASE MONTHLY INPUTS</x:v>
      </x:c>
      <x:c r="W31" s="91" t="str">
        <x:v>CONSERVATIVE CASE MONTHLY INPUTS</x:v>
      </x:c>
      <x:c r="X31" s="91" t="str">
        <x:v>CONSERVATIVE CASE MONTHLY INPUTS</x:v>
      </x:c>
      <x:c r="Y31" s="91" t="str">
        <x:v>CONSERVATIVE CASE MONTHLY INPUTS</x:v>
      </x:c>
      <x:c r="Z31" s="91" t="str">
        <x:v>CONSERVATIVE CASE MONTHLY INPUTS</x:v>
      </x:c>
      <x:c r="AA31" s="91" t="str">
        <x:v>CONSERVATIVE CASE MONTHLY INPUTS</x:v>
      </x:c>
      <x:c r="AB31" s="91" t="str">
        <x:v>CONSERVATIVE CASE MONTHLY INPUTS</x:v>
      </x:c>
      <x:c r="AC31" s="91" t="str">
        <x:v>CONSERVATIVE CASE MONTHLY INPUTS</x:v>
      </x:c>
      <x:c r="AD31" s="91" t="str">
        <x:v>CONSERVATIVE CASE MONTHLY INPUTS</x:v>
      </x:c>
      <x:c r="AE31" s="91" t="str">
        <x:v>CONSERVATIVE CASE MONTHLY INPUTS</x:v>
      </x:c>
    </x:row>
    <x:row r="32">
      <x:c r="A32" s="98" t="str">
        <x:v>Line Item</x:v>
      </x:c>
      <x:c r="B32" s="99" t="str">
        <x:v>M1</x:v>
      </x:c>
      <x:c r="C32" s="99" t="str">
        <x:v>M2</x:v>
      </x:c>
      <x:c r="D32" s="99" t="str">
        <x:v>M3</x:v>
      </x:c>
      <x:c r="E32" s="99" t="str">
        <x:v>M4</x:v>
      </x:c>
      <x:c r="F32" s="99" t="str">
        <x:v>M5</x:v>
      </x:c>
      <x:c r="G32" s="99" t="str">
        <x:v>M6</x:v>
      </x:c>
      <x:c r="H32" s="99" t="str">
        <x:v>M7</x:v>
      </x:c>
      <x:c r="I32" s="99" t="str">
        <x:v>M8</x:v>
      </x:c>
      <x:c r="J32" s="99" t="str">
        <x:v>M9</x:v>
      </x:c>
      <x:c r="K32" s="99" t="str">
        <x:v>M10</x:v>
      </x:c>
      <x:c r="L32" s="99" t="str">
        <x:v>M11</x:v>
      </x:c>
      <x:c r="M32" s="99" t="str">
        <x:v>M12</x:v>
      </x:c>
      <x:c r="N32" s="99" t="str">
        <x:v>M13</x:v>
      </x:c>
      <x:c r="O32" s="99" t="str">
        <x:v>M14</x:v>
      </x:c>
      <x:c r="P32" s="99" t="str">
        <x:v>M15</x:v>
      </x:c>
      <x:c r="Q32" s="99" t="str">
        <x:v>M16</x:v>
      </x:c>
      <x:c r="R32" s="99" t="str">
        <x:v>M17</x:v>
      </x:c>
      <x:c r="S32" s="99" t="str">
        <x:v>M18</x:v>
      </x:c>
      <x:c r="T32" s="99" t="str">
        <x:v>M19</x:v>
      </x:c>
      <x:c r="U32" s="99" t="str">
        <x:v>M20</x:v>
      </x:c>
      <x:c r="V32" s="99" t="str">
        <x:v>M21</x:v>
      </x:c>
      <x:c r="W32" s="99" t="str">
        <x:v>M22</x:v>
      </x:c>
      <x:c r="X32" s="99" t="str">
        <x:v>M23</x:v>
      </x:c>
      <x:c r="Y32" s="99" t="str">
        <x:v>M24</x:v>
      </x:c>
      <x:c r="Z32" s="99" t="str">
        <x:v>M25</x:v>
      </x:c>
      <x:c r="AA32" s="99" t="str">
        <x:v>M26</x:v>
      </x:c>
      <x:c r="AB32" s="99" t="str">
        <x:v>M27</x:v>
      </x:c>
      <x:c r="AC32" s="99" t="str">
        <x:v>M28</x:v>
      </x:c>
      <x:c r="AD32" s="99" t="str">
        <x:v>M29</x:v>
      </x:c>
      <x:c r="AE32" s="99" t="str">
        <x:v>M30</x:v>
      </x:c>
    </x:row>
    <x:row r="33">
      <x:c r="A33" s="100" t="str">
        <x:v>Commercial Services Revenue</x:v>
      </x:c>
      <x:c r="B33" s="101" t="n">
        <x:v>3000</x:v>
      </x:c>
      <x:c r="C33" s="101" t="n">
        <x:v>6000</x:v>
      </x:c>
      <x:c r="D33" s="101" t="n">
        <x:v>12500</x:v>
      </x:c>
      <x:c r="E33" s="101" t="n">
        <x:v>15500</x:v>
      </x:c>
      <x:c r="F33" s="101" t="n">
        <x:v>21500</x:v>
      </x:c>
      <x:c r="G33" s="101" t="n">
        <x:v>24500</x:v>
      </x:c>
      <x:c r="H33" s="101" t="n">
        <x:v>31000</x:v>
      </x:c>
      <x:c r="I33" s="101" t="n">
        <x:v>34000</x:v>
      </x:c>
      <x:c r="J33" s="101" t="n">
        <x:v>34000</x:v>
      </x:c>
      <x:c r="K33" s="101" t="n">
        <x:v>37000</x:v>
      </x:c>
      <x:c r="L33" s="101" t="n">
        <x:v>40000</x:v>
      </x:c>
      <x:c r="M33" s="101" t="n">
        <x:v>49000</x:v>
      </x:c>
      <x:c r="N33" s="101" t="n">
        <x:v>49000</x:v>
      </x:c>
      <x:c r="O33" s="101" t="n">
        <x:v>52500</x:v>
      </x:c>
      <x:c r="P33" s="101" t="n">
        <x:v>55500</x:v>
      </x:c>
      <x:c r="Q33" s="101" t="n">
        <x:v>58500</x:v>
      </x:c>
      <x:c r="R33" s="101" t="n">
        <x:v>61500</x:v>
      </x:c>
      <x:c r="S33" s="101" t="n">
        <x:v>61500</x:v>
      </x:c>
      <x:c r="T33" s="101" t="n">
        <x:v>64500</x:v>
      </x:c>
      <x:c r="U33" s="101" t="n">
        <x:v>67500</x:v>
      </x:c>
      <x:c r="V33" s="101" t="n">
        <x:v>71000</x:v>
      </x:c>
      <x:c r="W33" s="101" t="n">
        <x:v>71000</x:v>
      </x:c>
      <x:c r="X33" s="101" t="n">
        <x:v>77000</x:v>
      </x:c>
      <x:c r="Y33" s="101" t="n">
        <x:v>80000</x:v>
      </x:c>
      <x:c r="Z33" s="101" t="n">
        <x:v>138500</x:v>
      </x:c>
      <x:c r="AA33" s="101" t="n">
        <x:v>144500</x:v>
      </x:c>
      <x:c r="AB33" s="101" t="n">
        <x:v>151000</x:v>
      </x:c>
      <x:c r="AC33" s="101" t="n">
        <x:v>157000</x:v>
      </x:c>
      <x:c r="AD33" s="101" t="n">
        <x:v>169000</x:v>
      </x:c>
      <x:c r="AE33" s="101" t="n">
        <x:v>162500</x:v>
      </x:c>
    </x:row>
    <x:row r="34">
      <x:c r="A34" s="100" t="str">
        <x:v>Initial Artist Capital Deployed</x:v>
      </x:c>
      <x:c r="B34" s="101" t="n">
        <x:v>0</x:v>
      </x:c>
      <x:c r="C34" s="101" t="n">
        <x:v>0</x:v>
      </x:c>
      <x:c r="D34" s="101" t="n">
        <x:v>0</x:v>
      </x:c>
      <x:c r="E34" s="101" t="n">
        <x:v>10000</x:v>
      </x:c>
      <x:c r="F34" s="101" t="n">
        <x:v>20000</x:v>
      </x:c>
      <x:c r="G34" s="101" t="n">
        <x:v>25000</x:v>
      </x:c>
      <x:c r="H34" s="101" t="n">
        <x:v>15000</x:v>
      </x:c>
      <x:c r="I34" s="101" t="n">
        <x:v>10000</x:v>
      </x:c>
      <x:c r="J34" s="101" t="n">
        <x:v>10000</x:v>
      </x:c>
      <x:c r="K34" s="101" t="n">
        <x:v>20000</x:v>
      </x:c>
      <x:c r="L34" s="101" t="n">
        <x:v>15000</x:v>
      </x:c>
      <x:c r="M34" s="101" t="n">
        <x:v>15000</x:v>
      </x:c>
      <x:c r="N34" s="101" t="n">
        <x:v>10000</x:v>
      </x:c>
      <x:c r="O34" s="101" t="n">
        <x:v>10000</x:v>
      </x:c>
      <x:c r="P34" s="101" t="n">
        <x:v>10000</x:v>
      </x:c>
      <x:c r="Q34" s="101" t="n">
        <x:v>10000</x:v>
      </x:c>
      <x:c r="R34" s="101" t="n">
        <x:v>10000</x:v>
      </x:c>
      <x:c r="S34" s="101" t="n">
        <x:v>10000</x:v>
      </x:c>
      <x:c r="T34" s="101" t="n">
        <x:v>20000</x:v>
      </x:c>
      <x:c r="U34" s="101" t="n">
        <x:v>15000</x:v>
      </x:c>
      <x:c r="V34" s="101" t="n">
        <x:v>5000</x:v>
      </x:c>
      <x:c r="W34" s="101" t="n">
        <x:v>0</x:v>
      </x:c>
      <x:c r="X34" s="101" t="n">
        <x:v>0</x:v>
      </x:c>
      <x:c r="Y34" s="101" t="n">
        <x:v>0</x:v>
      </x:c>
      <x:c r="Z34" s="101" t="n">
        <x:v>0</x:v>
      </x:c>
      <x:c r="AA34" s="101" t="n">
        <x:v>0</x:v>
      </x:c>
      <x:c r="AB34" s="101" t="n">
        <x:v>0</x:v>
      </x:c>
      <x:c r="AC34" s="101" t="n">
        <x:v>0</x:v>
      </x:c>
      <x:c r="AD34" s="101" t="n">
        <x:v>0</x:v>
      </x:c>
      <x:c r="AE34" s="101" t="n">
        <x:v>0</x:v>
      </x:c>
    </x:row>
    <x:row r="35">
      <x:c r="A35" s="100" t="str">
        <x:v>Artist Acceleration Capital Deployed</x:v>
      </x:c>
      <x:c r="B35" s="101" t="n">
        <x:v>0</x:v>
      </x:c>
      <x:c r="C35" s="101" t="n">
        <x:v>0</x:v>
      </x:c>
      <x:c r="D35" s="101" t="n">
        <x:v>0</x:v>
      </x:c>
      <x:c r="E35" s="101" t="n">
        <x:v>0</x:v>
      </x:c>
      <x:c r="F35" s="101" t="n">
        <x:v>0</x:v>
      </x:c>
      <x:c r="G35" s="101" t="n">
        <x:v>0</x:v>
      </x:c>
      <x:c r="H35" s="101" t="n">
        <x:v>0</x:v>
      </x:c>
      <x:c r="I35" s="101" t="n">
        <x:v>0</x:v>
      </x:c>
      <x:c r="J35" s="101" t="n">
        <x:v>0</x:v>
      </x:c>
      <x:c r="K35" s="101" t="n">
        <x:v>0</x:v>
      </x:c>
      <x:c r="L35" s="101" t="n">
        <x:v>0</x:v>
      </x:c>
      <x:c r="M35" s="101" t="n">
        <x:v>0</x:v>
      </x:c>
      <x:c r="N35" s="101" t="n">
        <x:v>0</x:v>
      </x:c>
      <x:c r="O35" s="101" t="n">
        <x:v>0</x:v>
      </x:c>
      <x:c r="P35" s="101" t="n">
        <x:v>0</x:v>
      </x:c>
      <x:c r="Q35" s="101" t="n">
        <x:v>0</x:v>
      </x:c>
      <x:c r="R35" s="101" t="n">
        <x:v>0</x:v>
      </x:c>
      <x:c r="S35" s="101" t="n">
        <x:v>100000</x:v>
      </x:c>
      <x:c r="T35" s="101" t="n">
        <x:v>0</x:v>
      </x:c>
      <x:c r="U35" s="101" t="n">
        <x:v>0</x:v>
      </x:c>
      <x:c r="V35" s="101" t="n">
        <x:v>100000</x:v>
      </x:c>
      <x:c r="W35" s="101" t="n">
        <x:v>0</x:v>
      </x:c>
      <x:c r="X35" s="101" t="n">
        <x:v>0</x:v>
      </x:c>
      <x:c r="Y35" s="101" t="n">
        <x:v>100000</x:v>
      </x:c>
      <x:c r="Z35" s="101" t="n">
        <x:v>0</x:v>
      </x:c>
      <x:c r="AA35" s="101" t="n">
        <x:v>0</x:v>
      </x:c>
      <x:c r="AB35" s="101" t="n">
        <x:v>100000</x:v>
      </x:c>
      <x:c r="AC35" s="101" t="n">
        <x:v>0</x:v>
      </x:c>
      <x:c r="AD35" s="101" t="n">
        <x:v>0</x:v>
      </x:c>
      <x:c r="AE35" s="101" t="n">
        <x:v>0</x:v>
      </x:c>
    </x:row>
    <x:row r="36">
      <x:c r="A36" s="100" t="str">
        <x:v>Company Artist Partnership Receipts</x:v>
      </x:c>
      <x:c r="B36" s="101" t="n">
        <x:v>0</x:v>
      </x:c>
      <x:c r="C36" s="101" t="n">
        <x:v>0</x:v>
      </x:c>
      <x:c r="D36" s="101" t="n">
        <x:v>0</x:v>
      </x:c>
      <x:c r="E36" s="101" t="n">
        <x:v>0</x:v>
      </x:c>
      <x:c r="F36" s="101" t="n">
        <x:v>0</x:v>
      </x:c>
      <x:c r="G36" s="101" t="n">
        <x:v>0</x:v>
      </x:c>
      <x:c r="H36" s="101" t="n">
        <x:v>0</x:v>
      </x:c>
      <x:c r="I36" s="101" t="n">
        <x:v>3000</x:v>
      </x:c>
      <x:c r="J36" s="101" t="n">
        <x:v>3000</x:v>
      </x:c>
      <x:c r="K36" s="101" t="n">
        <x:v>3000</x:v>
      </x:c>
      <x:c r="L36" s="101" t="n">
        <x:v>3000</x:v>
      </x:c>
      <x:c r="M36" s="101" t="n">
        <x:v>6200</x:v>
      </x:c>
      <x:c r="N36" s="101" t="n">
        <x:v>9200</x:v>
      </x:c>
      <x:c r="O36" s="101" t="n">
        <x:v>9200</x:v>
      </x:c>
      <x:c r="P36" s="101" t="n">
        <x:v>9200</x:v>
      </x:c>
      <x:c r="Q36" s="101" t="n">
        <x:v>13200</x:v>
      </x:c>
      <x:c r="R36" s="101" t="n">
        <x:v>15200</x:v>
      </x:c>
      <x:c r="S36" s="101" t="n">
        <x:v>13400</x:v>
      </x:c>
      <x:c r="T36" s="101" t="n">
        <x:v>13400</x:v>
      </x:c>
      <x:c r="U36" s="101" t="n">
        <x:v>13400</x:v>
      </x:c>
      <x:c r="V36" s="101" t="n">
        <x:v>18600</x:v>
      </x:c>
      <x:c r="W36" s="101" t="n">
        <x:v>21600</x:v>
      </x:c>
      <x:c r="X36" s="101" t="n">
        <x:v>18600</x:v>
      </x:c>
      <x:c r="Y36" s="101" t="n">
        <x:v>14933.3333333333</x:v>
      </x:c>
      <x:c r="Z36" s="101" t="n">
        <x:v>14933.3333333333</x:v>
      </x:c>
      <x:c r="AA36" s="101" t="n">
        <x:v>15733.3333333333</x:v>
      </x:c>
      <x:c r="AB36" s="101" t="n">
        <x:v>15733.3333333333</x:v>
      </x:c>
      <x:c r="AC36" s="101" t="n">
        <x:v>15733.3333333333</x:v>
      </x:c>
      <x:c r="AD36" s="101" t="n">
        <x:v>12066.666666666599</x:v>
      </x:c>
      <x:c r="AE36" s="101" t="n">
        <x:v>18733.3333333333</x:v>
      </x:c>
    </x:row>
    <x:row r="37">
      <x:c r="A37" s="100" t="str">
        <x:v>Contingency Utilization</x:v>
      </x:c>
      <x:c r="B37" s="101" t="n">
        <x:v>0</x:v>
      </x:c>
      <x:c r="C37" s="101" t="n">
        <x:v>0</x:v>
      </x:c>
      <x:c r="D37" s="101" t="n">
        <x:v>0</x:v>
      </x:c>
      <x:c r="E37" s="101" t="n">
        <x:v>0</x:v>
      </x:c>
      <x:c r="F37" s="101" t="n">
        <x:v>0</x:v>
      </x:c>
      <x:c r="G37" s="101" t="n">
        <x:v>0</x:v>
      </x:c>
      <x:c r="H37" s="101" t="n">
        <x:v>0</x:v>
      </x:c>
      <x:c r="I37" s="101" t="n">
        <x:v>0</x:v>
      </x:c>
      <x:c r="J37" s="101" t="n">
        <x:v>0</x:v>
      </x:c>
      <x:c r="K37" s="101" t="n">
        <x:v>0</x:v>
      </x:c>
      <x:c r="L37" s="101" t="n">
        <x:v>0</x:v>
      </x:c>
      <x:c r="M37" s="101" t="n">
        <x:v>0</x:v>
      </x:c>
      <x:c r="N37" s="101" t="n">
        <x:v>0</x:v>
      </x:c>
      <x:c r="O37" s="101" t="n">
        <x:v>0</x:v>
      </x:c>
      <x:c r="P37" s="101" t="n">
        <x:v>0</x:v>
      </x:c>
      <x:c r="Q37" s="101" t="n">
        <x:v>0</x:v>
      </x:c>
      <x:c r="R37" s="101" t="n">
        <x:v>0</x:v>
      </x:c>
      <x:c r="S37" s="101" t="n">
        <x:v>0</x:v>
      </x:c>
      <x:c r="T37" s="101" t="n">
        <x:v>29166.666666666668</x:v>
      </x:c>
      <x:c r="U37" s="101" t="n">
        <x:v>29166.666666666668</x:v>
      </x:c>
      <x:c r="V37" s="101" t="n">
        <x:v>29166.666666666668</x:v>
      </x:c>
      <x:c r="W37" s="101" t="n">
        <x:v>29166.666666666668</x:v>
      </x:c>
      <x:c r="X37" s="101" t="n">
        <x:v>29166.666666666668</x:v>
      </x:c>
      <x:c r="Y37" s="101" t="n">
        <x:v>29166.666666666668</x:v>
      </x:c>
      <x:c r="Z37" s="101" t="n">
        <x:v>29166.666666666668</x:v>
      </x:c>
      <x:c r="AA37" s="101" t="n">
        <x:v>29166.666666666668</x:v>
      </x:c>
      <x:c r="AB37" s="101" t="n">
        <x:v>29166.666666666668</x:v>
      </x:c>
      <x:c r="AC37" s="101" t="n">
        <x:v>29166.666666666668</x:v>
      </x:c>
      <x:c r="AD37" s="101" t="n">
        <x:v>29166.666666666668</x:v>
      </x:c>
      <x:c r="AE37" s="101" t="n">
        <x:v>29166.666666666668</x:v>
      </x:c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  <x:c r="M38" s="90"/>
      <x:c r="N38" s="90"/>
      <x:c r="O38" s="90"/>
      <x:c r="P38" s="90"/>
      <x:c r="Q38" s="90"/>
      <x:c r="R38" s="90"/>
      <x:c r="S38" s="90"/>
      <x:c r="T38" s="90"/>
      <x:c r="U38" s="90"/>
      <x:c r="V38" s="90"/>
      <x:c r="W38" s="90"/>
      <x:c r="X38" s="90"/>
      <x:c r="Y38" s="90"/>
      <x:c r="Z38" s="90"/>
      <x:c r="AA38" s="90"/>
      <x:c r="AB38" s="90"/>
      <x:c r="AC38" s="90"/>
      <x:c r="AD38" s="90"/>
      <x:c r="AE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  <x:c r="M39" s="90"/>
      <x:c r="N39" s="90"/>
      <x:c r="O39" s="90"/>
      <x:c r="P39" s="90"/>
      <x:c r="Q39" s="90"/>
      <x:c r="R39" s="90"/>
      <x:c r="S39" s="90"/>
      <x:c r="T39" s="90"/>
      <x:c r="U39" s="90"/>
      <x:c r="V39" s="90"/>
      <x:c r="W39" s="90"/>
      <x:c r="X39" s="90"/>
      <x:c r="Y39" s="90"/>
      <x:c r="Z39" s="90"/>
      <x:c r="AA39" s="90"/>
      <x:c r="AB39" s="90"/>
      <x:c r="AC39" s="90"/>
      <x:c r="AD39" s="90"/>
      <x:c r="AE39" s="90"/>
    </x:row>
    <x:row r="40" ht="20" customHeight="1">
      <x:c r="A40" s="91" t="str">
        <x:v>BASE CASE MONTHLY INPUTS</x:v>
      </x:c>
      <x:c r="B40" s="91" t="str">
        <x:v>BASE CASE MONTHLY INPUTS</x:v>
      </x:c>
      <x:c r="C40" s="91" t="str">
        <x:v>BASE CASE MONTHLY INPUTS</x:v>
      </x:c>
      <x:c r="D40" s="91" t="str">
        <x:v>BASE CASE MONTHLY INPUTS</x:v>
      </x:c>
      <x:c r="E40" s="91" t="str">
        <x:v>BASE CASE MONTHLY INPUTS</x:v>
      </x:c>
      <x:c r="F40" s="91" t="str">
        <x:v>BASE CASE MONTHLY INPUTS</x:v>
      </x:c>
      <x:c r="G40" s="91" t="str">
        <x:v>BASE CASE MONTHLY INPUTS</x:v>
      </x:c>
      <x:c r="H40" s="91" t="str">
        <x:v>BASE CASE MONTHLY INPUTS</x:v>
      </x:c>
      <x:c r="I40" s="91" t="str">
        <x:v>BASE CASE MONTHLY INPUTS</x:v>
      </x:c>
      <x:c r="J40" s="91" t="str">
        <x:v>BASE CASE MONTHLY INPUTS</x:v>
      </x:c>
      <x:c r="K40" s="91" t="str">
        <x:v>BASE CASE MONTHLY INPUTS</x:v>
      </x:c>
      <x:c r="L40" s="91" t="str">
        <x:v>BASE CASE MONTHLY INPUTS</x:v>
      </x:c>
      <x:c r="M40" s="91" t="str">
        <x:v>BASE CASE MONTHLY INPUTS</x:v>
      </x:c>
      <x:c r="N40" s="91" t="str">
        <x:v>BASE CASE MONTHLY INPUTS</x:v>
      </x:c>
      <x:c r="O40" s="91" t="str">
        <x:v>BASE CASE MONTHLY INPUTS</x:v>
      </x:c>
      <x:c r="P40" s="91" t="str">
        <x:v>BASE CASE MONTHLY INPUTS</x:v>
      </x:c>
      <x:c r="Q40" s="91" t="str">
        <x:v>BASE CASE MONTHLY INPUTS</x:v>
      </x:c>
      <x:c r="R40" s="91" t="str">
        <x:v>BASE CASE MONTHLY INPUTS</x:v>
      </x:c>
      <x:c r="S40" s="91" t="str">
        <x:v>BASE CASE MONTHLY INPUTS</x:v>
      </x:c>
      <x:c r="T40" s="91" t="str">
        <x:v>BASE CASE MONTHLY INPUTS</x:v>
      </x:c>
      <x:c r="U40" s="91" t="str">
        <x:v>BASE CASE MONTHLY INPUTS</x:v>
      </x:c>
      <x:c r="V40" s="91" t="str">
        <x:v>BASE CASE MONTHLY INPUTS</x:v>
      </x:c>
      <x:c r="W40" s="91" t="str">
        <x:v>BASE CASE MONTHLY INPUTS</x:v>
      </x:c>
      <x:c r="X40" s="91" t="str">
        <x:v>BASE CASE MONTHLY INPUTS</x:v>
      </x:c>
      <x:c r="Y40" s="91" t="str">
        <x:v>BASE CASE MONTHLY INPUTS</x:v>
      </x:c>
      <x:c r="Z40" s="91" t="str">
        <x:v>BASE CASE MONTHLY INPUTS</x:v>
      </x:c>
      <x:c r="AA40" s="91" t="str">
        <x:v>BASE CASE MONTHLY INPUTS</x:v>
      </x:c>
      <x:c r="AB40" s="91" t="str">
        <x:v>BASE CASE MONTHLY INPUTS</x:v>
      </x:c>
      <x:c r="AC40" s="91" t="str">
        <x:v>BASE CASE MONTHLY INPUTS</x:v>
      </x:c>
      <x:c r="AD40" s="91" t="str">
        <x:v>BASE CASE MONTHLY INPUTS</x:v>
      </x:c>
      <x:c r="AE40" s="91" t="str">
        <x:v>BASE CASE MONTHLY INPUTS</x:v>
      </x:c>
    </x:row>
    <x:row r="41">
      <x:c r="A41" s="98" t="str">
        <x:v>Line Item</x:v>
      </x:c>
      <x:c r="B41" s="99" t="str">
        <x:v>M1</x:v>
      </x:c>
      <x:c r="C41" s="99" t="str">
        <x:v>M2</x:v>
      </x:c>
      <x:c r="D41" s="99" t="str">
        <x:v>M3</x:v>
      </x:c>
      <x:c r="E41" s="99" t="str">
        <x:v>M4</x:v>
      </x:c>
      <x:c r="F41" s="99" t="str">
        <x:v>M5</x:v>
      </x:c>
      <x:c r="G41" s="99" t="str">
        <x:v>M6</x:v>
      </x:c>
      <x:c r="H41" s="99" t="str">
        <x:v>M7</x:v>
      </x:c>
      <x:c r="I41" s="99" t="str">
        <x:v>M8</x:v>
      </x:c>
      <x:c r="J41" s="99" t="str">
        <x:v>M9</x:v>
      </x:c>
      <x:c r="K41" s="99" t="str">
        <x:v>M10</x:v>
      </x:c>
      <x:c r="L41" s="99" t="str">
        <x:v>M11</x:v>
      </x:c>
      <x:c r="M41" s="99" t="str">
        <x:v>M12</x:v>
      </x:c>
      <x:c r="N41" s="99" t="str">
        <x:v>M13</x:v>
      </x:c>
      <x:c r="O41" s="99" t="str">
        <x:v>M14</x:v>
      </x:c>
      <x:c r="P41" s="99" t="str">
        <x:v>M15</x:v>
      </x:c>
      <x:c r="Q41" s="99" t="str">
        <x:v>M16</x:v>
      </x:c>
      <x:c r="R41" s="99" t="str">
        <x:v>M17</x:v>
      </x:c>
      <x:c r="S41" s="99" t="str">
        <x:v>M18</x:v>
      </x:c>
      <x:c r="T41" s="99" t="str">
        <x:v>M19</x:v>
      </x:c>
      <x:c r="U41" s="99" t="str">
        <x:v>M20</x:v>
      </x:c>
      <x:c r="V41" s="99" t="str">
        <x:v>M21</x:v>
      </x:c>
      <x:c r="W41" s="99" t="str">
        <x:v>M22</x:v>
      </x:c>
      <x:c r="X41" s="99" t="str">
        <x:v>M23</x:v>
      </x:c>
      <x:c r="Y41" s="99" t="str">
        <x:v>M24</x:v>
      </x:c>
      <x:c r="Z41" s="99" t="str">
        <x:v>M25</x:v>
      </x:c>
      <x:c r="AA41" s="99" t="str">
        <x:v>M26</x:v>
      </x:c>
      <x:c r="AB41" s="99" t="str">
        <x:v>M27</x:v>
      </x:c>
      <x:c r="AC41" s="99" t="str">
        <x:v>M28</x:v>
      </x:c>
      <x:c r="AD41" s="99" t="str">
        <x:v>M29</x:v>
      </x:c>
      <x:c r="AE41" s="99" t="str">
        <x:v>M30</x:v>
      </x:c>
    </x:row>
    <x:row r="42">
      <x:c r="A42" s="100" t="str">
        <x:v>Commercial Services Revenue</x:v>
      </x:c>
      <x:c r="B42" s="101" t="n">
        <x:v>5000</x:v>
      </x:c>
      <x:c r="C42" s="101" t="n">
        <x:v>10000</x:v>
      </x:c>
      <x:c r="D42" s="101" t="n">
        <x:v>20000</x:v>
      </x:c>
      <x:c r="E42" s="101" t="n">
        <x:v>25000</x:v>
      </x:c>
      <x:c r="F42" s="101" t="n">
        <x:v>35000</x:v>
      </x:c>
      <x:c r="G42" s="101" t="n">
        <x:v>40000</x:v>
      </x:c>
      <x:c r="H42" s="101" t="n">
        <x:v>50000</x:v>
      </x:c>
      <x:c r="I42" s="101" t="n">
        <x:v>55000</x:v>
      </x:c>
      <x:c r="J42" s="101" t="n">
        <x:v>55000</x:v>
      </x:c>
      <x:c r="K42" s="101" t="n">
        <x:v>60000</x:v>
      </x:c>
      <x:c r="L42" s="101" t="n">
        <x:v>65000</x:v>
      </x:c>
      <x:c r="M42" s="101" t="n">
        <x:v>80000</x:v>
      </x:c>
      <x:c r="N42" s="101" t="n">
        <x:v>80000</x:v>
      </x:c>
      <x:c r="O42" s="101" t="n">
        <x:v>85000</x:v>
      </x:c>
      <x:c r="P42" s="101" t="n">
        <x:v>90000</x:v>
      </x:c>
      <x:c r="Q42" s="101" t="n">
        <x:v>95000</x:v>
      </x:c>
      <x:c r="R42" s="101" t="n">
        <x:v>100000</x:v>
      </x:c>
      <x:c r="S42" s="101" t="n">
        <x:v>100000</x:v>
      </x:c>
      <x:c r="T42" s="101" t="n">
        <x:v>105000</x:v>
      </x:c>
      <x:c r="U42" s="101" t="n">
        <x:v>110000</x:v>
      </x:c>
      <x:c r="V42" s="101" t="n">
        <x:v>115000</x:v>
      </x:c>
      <x:c r="W42" s="101" t="n">
        <x:v>115000</x:v>
      </x:c>
      <x:c r="X42" s="101" t="n">
        <x:v>125000</x:v>
      </x:c>
      <x:c r="Y42" s="101" t="n">
        <x:v>130000</x:v>
      </x:c>
      <x:c r="Z42" s="101" t="n">
        <x:v>225000</x:v>
      </x:c>
      <x:c r="AA42" s="101" t="n">
        <x:v>235000</x:v>
      </x:c>
      <x:c r="AB42" s="101" t="n">
        <x:v>245000</x:v>
      </x:c>
      <x:c r="AC42" s="101" t="n">
        <x:v>255000</x:v>
      </x:c>
      <x:c r="AD42" s="101" t="n">
        <x:v>275000</x:v>
      </x:c>
      <x:c r="AE42" s="101" t="n">
        <x:v>265000</x:v>
      </x:c>
    </x:row>
    <x:row r="43">
      <x:c r="A43" s="100" t="str">
        <x:v>Initial Artist Capital Deployed</x:v>
      </x:c>
      <x:c r="B43" s="101" t="n">
        <x:v>0</x:v>
      </x:c>
      <x:c r="C43" s="101" t="n">
        <x:v>0</x:v>
      </x:c>
      <x:c r="D43" s="101" t="n">
        <x:v>0</x:v>
      </x:c>
      <x:c r="E43" s="101" t="n">
        <x:v>10000</x:v>
      </x:c>
      <x:c r="F43" s="101" t="n">
        <x:v>20000</x:v>
      </x:c>
      <x:c r="G43" s="101" t="n">
        <x:v>25000</x:v>
      </x:c>
      <x:c r="H43" s="101" t="n">
        <x:v>15000</x:v>
      </x:c>
      <x:c r="I43" s="101" t="n">
        <x:v>10000</x:v>
      </x:c>
      <x:c r="J43" s="101" t="n">
        <x:v>10000</x:v>
      </x:c>
      <x:c r="K43" s="101" t="n">
        <x:v>20000</x:v>
      </x:c>
      <x:c r="L43" s="101" t="n">
        <x:v>15000</x:v>
      </x:c>
      <x:c r="M43" s="101" t="n">
        <x:v>15000</x:v>
      </x:c>
      <x:c r="N43" s="101" t="n">
        <x:v>20000</x:v>
      </x:c>
      <x:c r="O43" s="101" t="n">
        <x:v>15000</x:v>
      </x:c>
      <x:c r="P43" s="101" t="n">
        <x:v>15000</x:v>
      </x:c>
      <x:c r="Q43" s="101" t="n">
        <x:v>20000</x:v>
      </x:c>
      <x:c r="R43" s="101" t="n">
        <x:v>15000</x:v>
      </x:c>
      <x:c r="S43" s="101" t="n">
        <x:v>15000</x:v>
      </x:c>
      <x:c r="T43" s="101" t="n">
        <x:v>20000</x:v>
      </x:c>
      <x:c r="U43" s="101" t="n">
        <x:v>15000</x:v>
      </x:c>
      <x:c r="V43" s="101" t="n">
        <x:v>15000</x:v>
      </x:c>
      <x:c r="W43" s="101" t="n">
        <x:v>20000</x:v>
      </x:c>
      <x:c r="X43" s="101" t="n">
        <x:v>15000</x:v>
      </x:c>
      <x:c r="Y43" s="101" t="n">
        <x:v>15000</x:v>
      </x:c>
      <x:c r="Z43" s="101" t="n">
        <x:v>10000</x:v>
      </x:c>
      <x:c r="AA43" s="101" t="n">
        <x:v>10000</x:v>
      </x:c>
      <x:c r="AB43" s="101" t="n">
        <x:v>0</x:v>
      </x:c>
      <x:c r="AC43" s="101" t="n">
        <x:v>0</x:v>
      </x:c>
      <x:c r="AD43" s="101" t="n">
        <x:v>0</x:v>
      </x:c>
      <x:c r="AE43" s="101" t="n">
        <x:v>0</x:v>
      </x:c>
    </x:row>
    <x:row r="44">
      <x:c r="A44" s="100" t="str">
        <x:v>Artist Acceleration Capital Deployed</x:v>
      </x:c>
      <x:c r="B44" s="101" t="n">
        <x:v>0</x:v>
      </x:c>
      <x:c r="C44" s="101" t="n">
        <x:v>0</x:v>
      </x:c>
      <x:c r="D44" s="101" t="n">
        <x:v>0</x:v>
      </x:c>
      <x:c r="E44" s="101" t="n">
        <x:v>0</x:v>
      </x:c>
      <x:c r="F44" s="101" t="n">
        <x:v>0</x:v>
      </x:c>
      <x:c r="G44" s="101" t="n">
        <x:v>0</x:v>
      </x:c>
      <x:c r="H44" s="101" t="n">
        <x:v>0</x:v>
      </x:c>
      <x:c r="I44" s="101" t="n">
        <x:v>0</x:v>
      </x:c>
      <x:c r="J44" s="101" t="n">
        <x:v>0</x:v>
      </x:c>
      <x:c r="K44" s="101" t="n">
        <x:v>0</x:v>
      </x:c>
      <x:c r="L44" s="101" t="n">
        <x:v>0</x:v>
      </x:c>
      <x:c r="M44" s="101" t="n">
        <x:v>100000</x:v>
      </x:c>
      <x:c r="N44" s="101" t="n">
        <x:v>0</x:v>
      </x:c>
      <x:c r="O44" s="101" t="n">
        <x:v>0</x:v>
      </x:c>
      <x:c r="P44" s="101" t="n">
        <x:v>0</x:v>
      </x:c>
      <x:c r="Q44" s="101" t="n">
        <x:v>0</x:v>
      </x:c>
      <x:c r="R44" s="101" t="n">
        <x:v>0</x:v>
      </x:c>
      <x:c r="S44" s="101" t="n">
        <x:v>100000</x:v>
      </x:c>
      <x:c r="T44" s="101" t="n">
        <x:v>0</x:v>
      </x:c>
      <x:c r="U44" s="101" t="n">
        <x:v>150000</x:v>
      </x:c>
      <x:c r="V44" s="101" t="n">
        <x:v>0</x:v>
      </x:c>
      <x:c r="W44" s="101" t="n">
        <x:v>0</x:v>
      </x:c>
      <x:c r="X44" s="101" t="n">
        <x:v>0</x:v>
      </x:c>
      <x:c r="Y44" s="101" t="n">
        <x:v>150000</x:v>
      </x:c>
      <x:c r="Z44" s="101" t="n">
        <x:v>100000</x:v>
      </x:c>
      <x:c r="AA44" s="101" t="n">
        <x:v>0</x:v>
      </x:c>
      <x:c r="AB44" s="101" t="n">
        <x:v>100000</x:v>
      </x:c>
      <x:c r="AC44" s="101" t="n">
        <x:v>0</x:v>
      </x:c>
      <x:c r="AD44" s="101" t="n">
        <x:v>0</x:v>
      </x:c>
      <x:c r="AE44" s="101" t="n">
        <x:v>150000</x:v>
      </x:c>
    </x:row>
    <x:row r="45">
      <x:c r="A45" s="100" t="str">
        <x:v>Company Artist Partnership Receipts</x:v>
      </x:c>
      <x:c r="B45" s="101" t="n">
        <x:v>0</x:v>
      </x:c>
      <x:c r="C45" s="101" t="n">
        <x:v>0</x:v>
      </x:c>
      <x:c r="D45" s="101" t="n">
        <x:v>0</x:v>
      </x:c>
      <x:c r="E45" s="101" t="n">
        <x:v>0</x:v>
      </x:c>
      <x:c r="F45" s="101" t="n">
        <x:v>0</x:v>
      </x:c>
      <x:c r="G45" s="101" t="n">
        <x:v>0</x:v>
      </x:c>
      <x:c r="H45" s="101" t="n">
        <x:v>0</x:v>
      </x:c>
      <x:c r="I45" s="101" t="n">
        <x:v>3000</x:v>
      </x:c>
      <x:c r="J45" s="101" t="n">
        <x:v>3000</x:v>
      </x:c>
      <x:c r="K45" s="101" t="n">
        <x:v>3000</x:v>
      </x:c>
      <x:c r="L45" s="101" t="n">
        <x:v>3000</x:v>
      </x:c>
      <x:c r="M45" s="101" t="n">
        <x:v>6200</x:v>
      </x:c>
      <x:c r="N45" s="101" t="n">
        <x:v>14200</x:v>
      </x:c>
      <x:c r="O45" s="101" t="n">
        <x:v>19200</x:v>
      </x:c>
      <x:c r="P45" s="101" t="n">
        <x:v>24200</x:v>
      </x:c>
      <x:c r="Q45" s="101" t="n">
        <x:v>33200</x:v>
      </x:c>
      <x:c r="R45" s="101" t="n">
        <x:v>25200</x:v>
      </x:c>
      <x:c r="S45" s="101" t="n">
        <x:v>22200</x:v>
      </x:c>
      <x:c r="T45" s="101" t="n">
        <x:v>25200</x:v>
      </x:c>
      <x:c r="U45" s="101" t="n">
        <x:v>25200</x:v>
      </x:c>
      <x:c r="V45" s="101" t="n">
        <x:v>21700</x:v>
      </x:c>
      <x:c r="W45" s="101" t="n">
        <x:v>24700</x:v>
      </x:c>
      <x:c r="X45" s="101" t="n">
        <x:v>23700</x:v>
      </x:c>
      <x:c r="Y45" s="101" t="n">
        <x:v>20033.3333333333</x:v>
      </x:c>
      <x:c r="Z45" s="101" t="n">
        <x:v>28533.3333333333</x:v>
      </x:c>
      <x:c r="AA45" s="101" t="n">
        <x:v>29333.3333333333</x:v>
      </x:c>
      <x:c r="AB45" s="101" t="n">
        <x:v>33333.3333333333</x:v>
      </x:c>
      <x:c r="AC45" s="101" t="n">
        <x:v>33333.3333333333</x:v>
      </x:c>
      <x:c r="AD45" s="101" t="n">
        <x:v>28666.6666666666</x:v>
      </x:c>
      <x:c r="AE45" s="101" t="n">
        <x:v>36533.3333333333</x:v>
      </x:c>
    </x:row>
    <x:row r="46">
      <x:c r="A46" s="100" t="str">
        <x:v>Contingency Utilization</x:v>
      </x:c>
      <x:c r="B46" s="101" t="n">
        <x:v>0</x:v>
      </x:c>
      <x:c r="C46" s="101" t="n">
        <x:v>0</x:v>
      </x:c>
      <x:c r="D46" s="101" t="n">
        <x:v>0</x:v>
      </x:c>
      <x:c r="E46" s="101" t="n">
        <x:v>0</x:v>
      </x:c>
      <x:c r="F46" s="101" t="n">
        <x:v>0</x:v>
      </x:c>
      <x:c r="G46" s="101" t="n">
        <x:v>0</x:v>
      </x:c>
      <x:c r="H46" s="101" t="n">
        <x:v>0</x:v>
      </x:c>
      <x:c r="I46" s="101" t="n">
        <x:v>0</x:v>
      </x:c>
      <x:c r="J46" s="101" t="n">
        <x:v>0</x:v>
      </x:c>
      <x:c r="K46" s="101" t="n">
        <x:v>0</x:v>
      </x:c>
      <x:c r="L46" s="101" t="n">
        <x:v>0</x:v>
      </x:c>
      <x:c r="M46" s="101" t="n">
        <x:v>0</x:v>
      </x:c>
      <x:c r="N46" s="101" t="n">
        <x:v>0</x:v>
      </x:c>
      <x:c r="O46" s="101" t="n">
        <x:v>0</x:v>
      </x:c>
      <x:c r="P46" s="101" t="n">
        <x:v>0</x:v>
      </x:c>
      <x:c r="Q46" s="101" t="n">
        <x:v>0</x:v>
      </x:c>
      <x:c r="R46" s="101" t="n">
        <x:v>0</x:v>
      </x:c>
      <x:c r="S46" s="101" t="n">
        <x:v>0</x:v>
      </x:c>
      <x:c r="T46" s="101" t="n">
        <x:v>0</x:v>
      </x:c>
      <x:c r="U46" s="101" t="n">
        <x:v>0</x:v>
      </x:c>
      <x:c r="V46" s="101" t="n">
        <x:v>20000</x:v>
      </x:c>
      <x:c r="W46" s="101" t="n">
        <x:v>20000</x:v>
      </x:c>
      <x:c r="X46" s="101" t="n">
        <x:v>20000</x:v>
      </x:c>
      <x:c r="Y46" s="101" t="n">
        <x:v>20000</x:v>
      </x:c>
      <x:c r="Z46" s="101" t="n">
        <x:v>20000</x:v>
      </x:c>
      <x:c r="AA46" s="101" t="n">
        <x:v>20000</x:v>
      </x:c>
      <x:c r="AB46" s="101" t="n">
        <x:v>20000</x:v>
      </x:c>
      <x:c r="AC46" s="101" t="n">
        <x:v>20000</x:v>
      </x:c>
      <x:c r="AD46" s="101" t="n">
        <x:v>20000</x:v>
      </x:c>
      <x:c r="AE46" s="101" t="n">
        <x:v>20000</x:v>
      </x:c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  <x:c r="M47" s="90"/>
      <x:c r="N47" s="90"/>
      <x:c r="O47" s="90"/>
      <x:c r="P47" s="90"/>
      <x:c r="Q47" s="90"/>
      <x:c r="R47" s="90"/>
      <x:c r="S47" s="90"/>
      <x:c r="T47" s="90"/>
      <x:c r="U47" s="90"/>
      <x:c r="V47" s="90"/>
      <x:c r="W47" s="90"/>
      <x:c r="X47" s="90"/>
      <x:c r="Y47" s="90"/>
      <x:c r="Z47" s="90"/>
      <x:c r="AA47" s="90"/>
      <x:c r="AB47" s="90"/>
      <x:c r="AC47" s="90"/>
      <x:c r="AD47" s="90"/>
      <x:c r="AE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  <x:c r="M48" s="90"/>
      <x:c r="N48" s="90"/>
      <x:c r="O48" s="90"/>
      <x:c r="P48" s="90"/>
      <x:c r="Q48" s="90"/>
      <x:c r="R48" s="90"/>
      <x:c r="S48" s="90"/>
      <x:c r="T48" s="90"/>
      <x:c r="U48" s="90"/>
      <x:c r="V48" s="90"/>
      <x:c r="W48" s="90"/>
      <x:c r="X48" s="90"/>
      <x:c r="Y48" s="90"/>
      <x:c r="Z48" s="90"/>
      <x:c r="AA48" s="90"/>
      <x:c r="AB48" s="90"/>
      <x:c r="AC48" s="90"/>
      <x:c r="AD48" s="90"/>
      <x:c r="AE48" s="90"/>
    </x:row>
    <x:row r="49" ht="20" customHeight="1">
      <x:c r="A49" s="91" t="str">
        <x:v>STRONG CASE MONTHLY INPUTS</x:v>
      </x:c>
      <x:c r="B49" s="91" t="str">
        <x:v>STRONG CASE MONTHLY INPUTS</x:v>
      </x:c>
      <x:c r="C49" s="91" t="str">
        <x:v>STRONG CASE MONTHLY INPUTS</x:v>
      </x:c>
      <x:c r="D49" s="91" t="str">
        <x:v>STRONG CASE MONTHLY INPUTS</x:v>
      </x:c>
      <x:c r="E49" s="91" t="str">
        <x:v>STRONG CASE MONTHLY INPUTS</x:v>
      </x:c>
      <x:c r="F49" s="91" t="str">
        <x:v>STRONG CASE MONTHLY INPUTS</x:v>
      </x:c>
      <x:c r="G49" s="91" t="str">
        <x:v>STRONG CASE MONTHLY INPUTS</x:v>
      </x:c>
      <x:c r="H49" s="91" t="str">
        <x:v>STRONG CASE MONTHLY INPUTS</x:v>
      </x:c>
      <x:c r="I49" s="91" t="str">
        <x:v>STRONG CASE MONTHLY INPUTS</x:v>
      </x:c>
      <x:c r="J49" s="91" t="str">
        <x:v>STRONG CASE MONTHLY INPUTS</x:v>
      </x:c>
      <x:c r="K49" s="91" t="str">
        <x:v>STRONG CASE MONTHLY INPUTS</x:v>
      </x:c>
      <x:c r="L49" s="91" t="str">
        <x:v>STRONG CASE MONTHLY INPUTS</x:v>
      </x:c>
      <x:c r="M49" s="91" t="str">
        <x:v>STRONG CASE MONTHLY INPUTS</x:v>
      </x:c>
      <x:c r="N49" s="91" t="str">
        <x:v>STRONG CASE MONTHLY INPUTS</x:v>
      </x:c>
      <x:c r="O49" s="91" t="str">
        <x:v>STRONG CASE MONTHLY INPUTS</x:v>
      </x:c>
      <x:c r="P49" s="91" t="str">
        <x:v>STRONG CASE MONTHLY INPUTS</x:v>
      </x:c>
      <x:c r="Q49" s="91" t="str">
        <x:v>STRONG CASE MONTHLY INPUTS</x:v>
      </x:c>
      <x:c r="R49" s="91" t="str">
        <x:v>STRONG CASE MONTHLY INPUTS</x:v>
      </x:c>
      <x:c r="S49" s="91" t="str">
        <x:v>STRONG CASE MONTHLY INPUTS</x:v>
      </x:c>
      <x:c r="T49" s="91" t="str">
        <x:v>STRONG CASE MONTHLY INPUTS</x:v>
      </x:c>
      <x:c r="U49" s="91" t="str">
        <x:v>STRONG CASE MONTHLY INPUTS</x:v>
      </x:c>
      <x:c r="V49" s="91" t="str">
        <x:v>STRONG CASE MONTHLY INPUTS</x:v>
      </x:c>
      <x:c r="W49" s="91" t="str">
        <x:v>STRONG CASE MONTHLY INPUTS</x:v>
      </x:c>
      <x:c r="X49" s="91" t="str">
        <x:v>STRONG CASE MONTHLY INPUTS</x:v>
      </x:c>
      <x:c r="Y49" s="91" t="str">
        <x:v>STRONG CASE MONTHLY INPUTS</x:v>
      </x:c>
      <x:c r="Z49" s="91" t="str">
        <x:v>STRONG CASE MONTHLY INPUTS</x:v>
      </x:c>
      <x:c r="AA49" s="91" t="str">
        <x:v>STRONG CASE MONTHLY INPUTS</x:v>
      </x:c>
      <x:c r="AB49" s="91" t="str">
        <x:v>STRONG CASE MONTHLY INPUTS</x:v>
      </x:c>
      <x:c r="AC49" s="91" t="str">
        <x:v>STRONG CASE MONTHLY INPUTS</x:v>
      </x:c>
      <x:c r="AD49" s="91" t="str">
        <x:v>STRONG CASE MONTHLY INPUTS</x:v>
      </x:c>
      <x:c r="AE49" s="91" t="str">
        <x:v>STRONG CASE MONTHLY INPUTS</x:v>
      </x:c>
    </x:row>
    <x:row r="50">
      <x:c r="A50" s="98" t="str">
        <x:v>Line Item</x:v>
      </x:c>
      <x:c r="B50" s="99" t="str">
        <x:v>M1</x:v>
      </x:c>
      <x:c r="C50" s="99" t="str">
        <x:v>M2</x:v>
      </x:c>
      <x:c r="D50" s="99" t="str">
        <x:v>M3</x:v>
      </x:c>
      <x:c r="E50" s="99" t="str">
        <x:v>M4</x:v>
      </x:c>
      <x:c r="F50" s="99" t="str">
        <x:v>M5</x:v>
      </x:c>
      <x:c r="G50" s="99" t="str">
        <x:v>M6</x:v>
      </x:c>
      <x:c r="H50" s="99" t="str">
        <x:v>M7</x:v>
      </x:c>
      <x:c r="I50" s="99" t="str">
        <x:v>M8</x:v>
      </x:c>
      <x:c r="J50" s="99" t="str">
        <x:v>M9</x:v>
      </x:c>
      <x:c r="K50" s="99" t="str">
        <x:v>M10</x:v>
      </x:c>
      <x:c r="L50" s="99" t="str">
        <x:v>M11</x:v>
      </x:c>
      <x:c r="M50" s="99" t="str">
        <x:v>M12</x:v>
      </x:c>
      <x:c r="N50" s="99" t="str">
        <x:v>M13</x:v>
      </x:c>
      <x:c r="O50" s="99" t="str">
        <x:v>M14</x:v>
      </x:c>
      <x:c r="P50" s="99" t="str">
        <x:v>M15</x:v>
      </x:c>
      <x:c r="Q50" s="99" t="str">
        <x:v>M16</x:v>
      </x:c>
      <x:c r="R50" s="99" t="str">
        <x:v>M17</x:v>
      </x:c>
      <x:c r="S50" s="99" t="str">
        <x:v>M18</x:v>
      </x:c>
      <x:c r="T50" s="99" t="str">
        <x:v>M19</x:v>
      </x:c>
      <x:c r="U50" s="99" t="str">
        <x:v>M20</x:v>
      </x:c>
      <x:c r="V50" s="99" t="str">
        <x:v>M21</x:v>
      </x:c>
      <x:c r="W50" s="99" t="str">
        <x:v>M22</x:v>
      </x:c>
      <x:c r="X50" s="99" t="str">
        <x:v>M23</x:v>
      </x:c>
      <x:c r="Y50" s="99" t="str">
        <x:v>M24</x:v>
      </x:c>
      <x:c r="Z50" s="99" t="str">
        <x:v>M25</x:v>
      </x:c>
      <x:c r="AA50" s="99" t="str">
        <x:v>M26</x:v>
      </x:c>
      <x:c r="AB50" s="99" t="str">
        <x:v>M27</x:v>
      </x:c>
      <x:c r="AC50" s="99" t="str">
        <x:v>M28</x:v>
      </x:c>
      <x:c r="AD50" s="99" t="str">
        <x:v>M29</x:v>
      </x:c>
      <x:c r="AE50" s="99" t="str">
        <x:v>M30</x:v>
      </x:c>
    </x:row>
    <x:row r="51">
      <x:c r="A51" s="100" t="str">
        <x:v>Commercial Services Revenue</x:v>
      </x:c>
      <x:c r="B51" s="101" t="n">
        <x:v>7000</x:v>
      </x:c>
      <x:c r="C51" s="101" t="n">
        <x:v>14000</x:v>
      </x:c>
      <x:c r="D51" s="101" t="n">
        <x:v>27500</x:v>
      </x:c>
      <x:c r="E51" s="101" t="n">
        <x:v>34500</x:v>
      </x:c>
      <x:c r="F51" s="101" t="n">
        <x:v>48500</x:v>
      </x:c>
      <x:c r="G51" s="101" t="n">
        <x:v>55500</x:v>
      </x:c>
      <x:c r="H51" s="101" t="n">
        <x:v>69000</x:v>
      </x:c>
      <x:c r="I51" s="101" t="n">
        <x:v>76000</x:v>
      </x:c>
      <x:c r="J51" s="101" t="n">
        <x:v>76000</x:v>
      </x:c>
      <x:c r="K51" s="101" t="n">
        <x:v>83000</x:v>
      </x:c>
      <x:c r="L51" s="101" t="n">
        <x:v>90000</x:v>
      </x:c>
      <x:c r="M51" s="101" t="n">
        <x:v>111000</x:v>
      </x:c>
      <x:c r="N51" s="101" t="n">
        <x:v>111000</x:v>
      </x:c>
      <x:c r="O51" s="101" t="n">
        <x:v>117500</x:v>
      </x:c>
      <x:c r="P51" s="101" t="n">
        <x:v>124500</x:v>
      </x:c>
      <x:c r="Q51" s="101" t="n">
        <x:v>131500</x:v>
      </x:c>
      <x:c r="R51" s="101" t="n">
        <x:v>138500</x:v>
      </x:c>
      <x:c r="S51" s="101" t="n">
        <x:v>138500</x:v>
      </x:c>
      <x:c r="T51" s="101" t="n">
        <x:v>145500</x:v>
      </x:c>
      <x:c r="U51" s="101" t="n">
        <x:v>152500</x:v>
      </x:c>
      <x:c r="V51" s="101" t="n">
        <x:v>159000</x:v>
      </x:c>
      <x:c r="W51" s="101" t="n">
        <x:v>159000</x:v>
      </x:c>
      <x:c r="X51" s="101" t="n">
        <x:v>173000</x:v>
      </x:c>
      <x:c r="Y51" s="101" t="n">
        <x:v>180000</x:v>
      </x:c>
      <x:c r="Z51" s="101" t="n">
        <x:v>311500</x:v>
      </x:c>
      <x:c r="AA51" s="101" t="n">
        <x:v>325500</x:v>
      </x:c>
      <x:c r="AB51" s="101" t="n">
        <x:v>339000</x:v>
      </x:c>
      <x:c r="AC51" s="101" t="n">
        <x:v>353000</x:v>
      </x:c>
      <x:c r="AD51" s="101" t="n">
        <x:v>381000</x:v>
      </x:c>
      <x:c r="AE51" s="101" t="n">
        <x:v>367500</x:v>
      </x:c>
    </x:row>
    <x:row r="52">
      <x:c r="A52" s="100" t="str">
        <x:v>Initial Artist Capital Deployed</x:v>
      </x:c>
      <x:c r="B52" s="101" t="n">
        <x:v>0</x:v>
      </x:c>
      <x:c r="C52" s="101" t="n">
        <x:v>0</x:v>
      </x:c>
      <x:c r="D52" s="101" t="n">
        <x:v>0</x:v>
      </x:c>
      <x:c r="E52" s="101" t="n">
        <x:v>10000</x:v>
      </x:c>
      <x:c r="F52" s="101" t="n">
        <x:v>20000</x:v>
      </x:c>
      <x:c r="G52" s="101" t="n">
        <x:v>25000</x:v>
      </x:c>
      <x:c r="H52" s="101" t="n">
        <x:v>25000</x:v>
      </x:c>
      <x:c r="I52" s="101" t="n">
        <x:v>15000</x:v>
      </x:c>
      <x:c r="J52" s="101" t="n">
        <x:v>15000</x:v>
      </x:c>
      <x:c r="K52" s="101" t="n">
        <x:v>20000</x:v>
      </x:c>
      <x:c r="L52" s="101" t="n">
        <x:v>15000</x:v>
      </x:c>
      <x:c r="M52" s="101" t="n">
        <x:v>15000</x:v>
      </x:c>
      <x:c r="N52" s="101" t="n">
        <x:v>20000</x:v>
      </x:c>
      <x:c r="O52" s="101" t="n">
        <x:v>15000</x:v>
      </x:c>
      <x:c r="P52" s="101" t="n">
        <x:v>15000</x:v>
      </x:c>
      <x:c r="Q52" s="101" t="n">
        <x:v>20000</x:v>
      </x:c>
      <x:c r="R52" s="101" t="n">
        <x:v>15000</x:v>
      </x:c>
      <x:c r="S52" s="101" t="n">
        <x:v>15000</x:v>
      </x:c>
      <x:c r="T52" s="101" t="n">
        <x:v>20000</x:v>
      </x:c>
      <x:c r="U52" s="101" t="n">
        <x:v>15000</x:v>
      </x:c>
      <x:c r="V52" s="101" t="n">
        <x:v>15000</x:v>
      </x:c>
      <x:c r="W52" s="101" t="n">
        <x:v>20000</x:v>
      </x:c>
      <x:c r="X52" s="101" t="n">
        <x:v>15000</x:v>
      </x:c>
      <x:c r="Y52" s="101" t="n">
        <x:v>15000</x:v>
      </x:c>
      <x:c r="Z52" s="101" t="n">
        <x:v>10000</x:v>
      </x:c>
      <x:c r="AA52" s="101" t="n">
        <x:v>10000</x:v>
      </x:c>
      <x:c r="AB52" s="101" t="n">
        <x:v>10000</x:v>
      </x:c>
      <x:c r="AC52" s="101" t="n">
        <x:v>10000</x:v>
      </x:c>
      <x:c r="AD52" s="101" t="n">
        <x:v>20000</x:v>
      </x:c>
      <x:c r="AE52" s="101" t="n">
        <x:v>20000</x:v>
      </x:c>
    </x:row>
    <x:row r="53">
      <x:c r="A53" s="100" t="str">
        <x:v>Artist Acceleration Capital Deployed</x:v>
      </x:c>
      <x:c r="B53" s="101" t="n">
        <x:v>0</x:v>
      </x:c>
      <x:c r="C53" s="101" t="n">
        <x:v>0</x:v>
      </x:c>
      <x:c r="D53" s="101" t="n">
        <x:v>0</x:v>
      </x:c>
      <x:c r="E53" s="101" t="n">
        <x:v>0</x:v>
      </x:c>
      <x:c r="F53" s="101" t="n">
        <x:v>0</x:v>
      </x:c>
      <x:c r="G53" s="101" t="n">
        <x:v>0</x:v>
      </x:c>
      <x:c r="H53" s="101" t="n">
        <x:v>0</x:v>
      </x:c>
      <x:c r="I53" s="101" t="n">
        <x:v>0</x:v>
      </x:c>
      <x:c r="J53" s="101" t="n">
        <x:v>0</x:v>
      </x:c>
      <x:c r="K53" s="101" t="n">
        <x:v>100000</x:v>
      </x:c>
      <x:c r="L53" s="101" t="n">
        <x:v>0</x:v>
      </x:c>
      <x:c r="M53" s="101" t="n">
        <x:v>0</x:v>
      </x:c>
      <x:c r="N53" s="101" t="n">
        <x:v>0</x:v>
      </x:c>
      <x:c r="O53" s="101" t="n">
        <x:v>100000</x:v>
      </x:c>
      <x:c r="P53" s="101" t="n">
        <x:v>0</x:v>
      </x:c>
      <x:c r="Q53" s="101" t="n">
        <x:v>0</x:v>
      </x:c>
      <x:c r="R53" s="101" t="n">
        <x:v>0</x:v>
      </x:c>
      <x:c r="S53" s="101" t="n">
        <x:v>200000</x:v>
      </x:c>
      <x:c r="T53" s="101" t="n">
        <x:v>0</x:v>
      </x:c>
      <x:c r="U53" s="101" t="n">
        <x:v>100000</x:v>
      </x:c>
      <x:c r="V53" s="101" t="n">
        <x:v>0</x:v>
      </x:c>
      <x:c r="W53" s="101" t="n">
        <x:v>100000</x:v>
      </x:c>
      <x:c r="X53" s="101" t="n">
        <x:v>0</x:v>
      </x:c>
      <x:c r="Y53" s="101" t="n">
        <x:v>150000</x:v>
      </x:c>
      <x:c r="Z53" s="101" t="n">
        <x:v>0</x:v>
      </x:c>
      <x:c r="AA53" s="101" t="n">
        <x:v>100000</x:v>
      </x:c>
      <x:c r="AB53" s="101" t="n">
        <x:v>0</x:v>
      </x:c>
      <x:c r="AC53" s="101" t="n">
        <x:v>150000</x:v>
      </x:c>
      <x:c r="AD53" s="101" t="n">
        <x:v>0</x:v>
      </x:c>
      <x:c r="AE53" s="101" t="n">
        <x:v>200000</x:v>
      </x:c>
    </x:row>
    <x:row r="54">
      <x:c r="A54" s="100" t="str">
        <x:v>Company Artist Partnership Receipts</x:v>
      </x:c>
      <x:c r="B54" s="101" t="n">
        <x:v>0</x:v>
      </x:c>
      <x:c r="C54" s="101" t="n">
        <x:v>0</x:v>
      </x:c>
      <x:c r="D54" s="101" t="n">
        <x:v>0</x:v>
      </x:c>
      <x:c r="E54" s="101" t="n">
        <x:v>0</x:v>
      </x:c>
      <x:c r="F54" s="101" t="n">
        <x:v>0</x:v>
      </x:c>
      <x:c r="G54" s="101" t="n">
        <x:v>0</x:v>
      </x:c>
      <x:c r="H54" s="101" t="n">
        <x:v>0</x:v>
      </x:c>
      <x:c r="I54" s="101" t="n">
        <x:v>3000</x:v>
      </x:c>
      <x:c r="J54" s="101" t="n">
        <x:v>3000</x:v>
      </x:c>
      <x:c r="K54" s="101" t="n">
        <x:v>6000</x:v>
      </x:c>
      <x:c r="L54" s="101" t="n">
        <x:v>6000</x:v>
      </x:c>
      <x:c r="M54" s="101" t="n">
        <x:v>8000</x:v>
      </x:c>
      <x:c r="N54" s="101" t="n">
        <x:v>16000</x:v>
      </x:c>
      <x:c r="O54" s="101" t="n">
        <x:v>23000</x:v>
      </x:c>
      <x:c r="P54" s="101" t="n">
        <x:v>28000</x:v>
      </x:c>
      <x:c r="Q54" s="101" t="n">
        <x:v>37000</x:v>
      </x:c>
      <x:c r="R54" s="101" t="n">
        <x:v>29000</x:v>
      </x:c>
      <x:c r="S54" s="101" t="n">
        <x:v>30000</x:v>
      </x:c>
      <x:c r="T54" s="101" t="n">
        <x:v>33000</x:v>
      </x:c>
      <x:c r="U54" s="101" t="n">
        <x:v>30000</x:v>
      </x:c>
      <x:c r="V54" s="101" t="n">
        <x:v>26500</x:v>
      </x:c>
      <x:c r="W54" s="101" t="n">
        <x:v>29500</x:v>
      </x:c>
      <x:c r="X54" s="101" t="n">
        <x:v>28500</x:v>
      </x:c>
      <x:c r="Y54" s="101" t="n">
        <x:v>24833.3333333333</x:v>
      </x:c>
      <x:c r="Z54" s="101" t="n">
        <x:v>33333.3333333333</x:v>
      </x:c>
      <x:c r="AA54" s="101" t="n">
        <x:v>31666.6666666666</x:v>
      </x:c>
      <x:c r="AB54" s="101" t="n">
        <x:v>35666.6666666666</x:v>
      </x:c>
      <x:c r="AC54" s="101" t="n">
        <x:v>35666.6666666666</x:v>
      </x:c>
      <x:c r="AD54" s="101" t="n">
        <x:v>30999.999999999898</x:v>
      </x:c>
      <x:c r="AE54" s="101" t="n">
        <x:v>43866.6666666666</x:v>
      </x:c>
    </x:row>
    <x:row r="55">
      <x:c r="A55" s="100" t="str">
        <x:v>Contingency Utilization</x:v>
      </x:c>
      <x:c r="B55" s="101" t="n">
        <x:v>0</x:v>
      </x:c>
      <x:c r="C55" s="101" t="n">
        <x:v>0</x:v>
      </x:c>
      <x:c r="D55" s="101" t="n">
        <x:v>0</x:v>
      </x:c>
      <x:c r="E55" s="101" t="n">
        <x:v>0</x:v>
      </x:c>
      <x:c r="F55" s="101" t="n">
        <x:v>0</x:v>
      </x:c>
      <x:c r="G55" s="101" t="n">
        <x:v>0</x:v>
      </x:c>
      <x:c r="H55" s="101" t="n">
        <x:v>0</x:v>
      </x:c>
      <x:c r="I55" s="101" t="n">
        <x:v>0</x:v>
      </x:c>
      <x:c r="J55" s="101" t="n">
        <x:v>0</x:v>
      </x:c>
      <x:c r="K55" s="101" t="n">
        <x:v>0</x:v>
      </x:c>
      <x:c r="L55" s="101" t="n">
        <x:v>0</x:v>
      </x:c>
      <x:c r="M55" s="101" t="n">
        <x:v>0</x:v>
      </x:c>
      <x:c r="N55" s="101" t="n">
        <x:v>0</x:v>
      </x:c>
      <x:c r="O55" s="101" t="n">
        <x:v>0</x:v>
      </x:c>
      <x:c r="P55" s="101" t="n">
        <x:v>0</x:v>
      </x:c>
      <x:c r="Q55" s="101" t="n">
        <x:v>0</x:v>
      </x:c>
      <x:c r="R55" s="101" t="n">
        <x:v>0</x:v>
      </x:c>
      <x:c r="S55" s="101" t="n">
        <x:v>0</x:v>
      </x:c>
      <x:c r="T55" s="101" t="n">
        <x:v>0</x:v>
      </x:c>
      <x:c r="U55" s="101" t="n">
        <x:v>0</x:v>
      </x:c>
      <x:c r="V55" s="101" t="n">
        <x:v>0</x:v>
      </x:c>
      <x:c r="W55" s="101" t="n">
        <x:v>0</x:v>
      </x:c>
      <x:c r="X55" s="101" t="n">
        <x:v>0</x:v>
      </x:c>
      <x:c r="Y55" s="101" t="n">
        <x:v>0</x:v>
      </x:c>
      <x:c r="Z55" s="101" t="n">
        <x:v>16666.666666666668</x:v>
      </x:c>
      <x:c r="AA55" s="101" t="n">
        <x:v>16666.666666666668</x:v>
      </x:c>
      <x:c r="AB55" s="101" t="n">
        <x:v>16666.666666666668</x:v>
      </x:c>
      <x:c r="AC55" s="101" t="n">
        <x:v>16666.666666666668</x:v>
      </x:c>
      <x:c r="AD55" s="101" t="n">
        <x:v>16666.666666666668</x:v>
      </x:c>
      <x:c r="AE55" s="101" t="n">
        <x:v>16666.666666666668</x:v>
      </x:c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  <x:c r="M56" s="90"/>
      <x:c r="N56" s="90"/>
      <x:c r="O56" s="90"/>
      <x:c r="P56" s="90"/>
      <x:c r="Q56" s="90"/>
      <x:c r="R56" s="90"/>
      <x:c r="S56" s="90"/>
      <x:c r="T56" s="90"/>
      <x:c r="U56" s="90"/>
      <x:c r="V56" s="90"/>
      <x:c r="W56" s="90"/>
      <x:c r="X56" s="90"/>
      <x:c r="Y56" s="90"/>
      <x:c r="Z56" s="90"/>
      <x:c r="AA56" s="90"/>
      <x:c r="AB56" s="90"/>
      <x:c r="AC56" s="90"/>
      <x:c r="AD56" s="90"/>
      <x:c r="AE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  <x:c r="M57" s="90"/>
      <x:c r="N57" s="90"/>
      <x:c r="O57" s="90"/>
      <x:c r="P57" s="90"/>
      <x:c r="Q57" s="90"/>
      <x:c r="R57" s="90"/>
      <x:c r="S57" s="90"/>
      <x:c r="T57" s="90"/>
      <x:c r="U57" s="90"/>
      <x:c r="V57" s="90"/>
      <x:c r="W57" s="90"/>
      <x:c r="X57" s="90"/>
      <x:c r="Y57" s="90"/>
      <x:c r="Z57" s="90"/>
      <x:c r="AA57" s="90"/>
      <x:c r="AB57" s="90"/>
      <x:c r="AC57" s="90"/>
      <x:c r="AD57" s="90"/>
      <x:c r="AE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  <x:c r="M58" s="90"/>
      <x:c r="N58" s="90"/>
      <x:c r="O58" s="90"/>
      <x:c r="P58" s="90"/>
      <x:c r="Q58" s="90"/>
      <x:c r="R58" s="90"/>
      <x:c r="S58" s="90"/>
      <x:c r="T58" s="90"/>
      <x:c r="U58" s="90"/>
      <x:c r="V58" s="90"/>
      <x:c r="W58" s="90"/>
      <x:c r="X58" s="90"/>
      <x:c r="Y58" s="90"/>
      <x:c r="Z58" s="90"/>
      <x:c r="AA58" s="90"/>
      <x:c r="AB58" s="90"/>
      <x:c r="AC58" s="90"/>
      <x:c r="AD58" s="90"/>
      <x:c r="AE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  <x:c r="M59" s="90"/>
      <x:c r="N59" s="90"/>
      <x:c r="O59" s="90"/>
      <x:c r="P59" s="90"/>
      <x:c r="Q59" s="90"/>
      <x:c r="R59" s="90"/>
      <x:c r="S59" s="90"/>
      <x:c r="T59" s="90"/>
      <x:c r="U59" s="90"/>
      <x:c r="V59" s="90"/>
      <x:c r="W59" s="90"/>
      <x:c r="X59" s="90"/>
      <x:c r="Y59" s="90"/>
      <x:c r="Z59" s="90"/>
      <x:c r="AA59" s="90"/>
      <x:c r="AB59" s="90"/>
      <x:c r="AC59" s="90"/>
      <x:c r="AD59" s="90"/>
      <x:c r="AE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  <x:c r="M60" s="90"/>
      <x:c r="N60" s="90"/>
      <x:c r="O60" s="90"/>
      <x:c r="P60" s="90"/>
      <x:c r="Q60" s="90"/>
      <x:c r="R60" s="90"/>
      <x:c r="S60" s="90"/>
      <x:c r="T60" s="90"/>
      <x:c r="U60" s="90"/>
      <x:c r="V60" s="90"/>
      <x:c r="W60" s="90"/>
      <x:c r="X60" s="90"/>
      <x:c r="Y60" s="90"/>
      <x:c r="Z60" s="90"/>
      <x:c r="AA60" s="90"/>
      <x:c r="AB60" s="90"/>
      <x:c r="AC60" s="90"/>
      <x:c r="AD60" s="90"/>
      <x:c r="AE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  <x:c r="M61" s="90"/>
      <x:c r="N61" s="90"/>
      <x:c r="O61" s="90"/>
      <x:c r="P61" s="90"/>
      <x:c r="Q61" s="90"/>
      <x:c r="R61" s="90"/>
      <x:c r="S61" s="90"/>
      <x:c r="T61" s="90"/>
      <x:c r="U61" s="90"/>
      <x:c r="V61" s="90"/>
      <x:c r="W61" s="90"/>
      <x:c r="X61" s="90"/>
      <x:c r="Y61" s="90"/>
      <x:c r="Z61" s="90"/>
      <x:c r="AA61" s="90"/>
      <x:c r="AB61" s="90"/>
      <x:c r="AC61" s="90"/>
      <x:c r="AD61" s="90"/>
      <x:c r="AE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  <x:c r="M62" s="90"/>
      <x:c r="N62" s="90"/>
      <x:c r="O62" s="90"/>
      <x:c r="P62" s="90"/>
      <x:c r="Q62" s="90"/>
      <x:c r="R62" s="90"/>
      <x:c r="S62" s="90"/>
      <x:c r="T62" s="90"/>
      <x:c r="U62" s="90"/>
      <x:c r="V62" s="90"/>
      <x:c r="W62" s="90"/>
      <x:c r="X62" s="90"/>
      <x:c r="Y62" s="90"/>
      <x:c r="Z62" s="90"/>
      <x:c r="AA62" s="90"/>
      <x:c r="AB62" s="90"/>
      <x:c r="AC62" s="90"/>
      <x:c r="AD62" s="90"/>
      <x:c r="AE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  <x:c r="M63" s="90"/>
      <x:c r="N63" s="90"/>
      <x:c r="O63" s="90"/>
      <x:c r="P63" s="90"/>
      <x:c r="Q63" s="90"/>
      <x:c r="R63" s="90"/>
      <x:c r="S63" s="90"/>
      <x:c r="T63" s="90"/>
      <x:c r="U63" s="90"/>
      <x:c r="V63" s="90"/>
      <x:c r="W63" s="90"/>
      <x:c r="X63" s="90"/>
      <x:c r="Y63" s="90"/>
      <x:c r="Z63" s="90"/>
      <x:c r="AA63" s="90"/>
      <x:c r="AB63" s="90"/>
      <x:c r="AC63" s="90"/>
      <x:c r="AD63" s="90"/>
      <x:c r="AE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  <x:c r="M64" s="90"/>
      <x:c r="N64" s="90"/>
      <x:c r="O64" s="90"/>
      <x:c r="P64" s="90"/>
      <x:c r="Q64" s="90"/>
      <x:c r="R64" s="90"/>
      <x:c r="S64" s="90"/>
      <x:c r="T64" s="90"/>
      <x:c r="U64" s="90"/>
      <x:c r="V64" s="90"/>
      <x:c r="W64" s="90"/>
      <x:c r="X64" s="90"/>
      <x:c r="Y64" s="90"/>
      <x:c r="Z64" s="90"/>
      <x:c r="AA64" s="90"/>
      <x:c r="AB64" s="90"/>
      <x:c r="AC64" s="90"/>
      <x:c r="AD64" s="90"/>
      <x:c r="AE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  <x:c r="M65" s="90"/>
      <x:c r="N65" s="90"/>
      <x:c r="O65" s="90"/>
      <x:c r="P65" s="90"/>
      <x:c r="Q65" s="90"/>
      <x:c r="R65" s="90"/>
      <x:c r="S65" s="90"/>
      <x:c r="T65" s="90"/>
      <x:c r="U65" s="90"/>
      <x:c r="V65" s="90"/>
      <x:c r="W65" s="90"/>
      <x:c r="X65" s="90"/>
      <x:c r="Y65" s="90"/>
      <x:c r="Z65" s="90"/>
      <x:c r="AA65" s="90"/>
      <x:c r="AB65" s="90"/>
      <x:c r="AC65" s="90"/>
      <x:c r="AD65" s="90"/>
      <x:c r="AE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  <x:c r="M66" s="90"/>
      <x:c r="N66" s="90"/>
      <x:c r="O66" s="90"/>
      <x:c r="P66" s="90"/>
      <x:c r="Q66" s="90"/>
      <x:c r="R66" s="90"/>
      <x:c r="S66" s="90"/>
      <x:c r="T66" s="90"/>
      <x:c r="U66" s="90"/>
      <x:c r="V66" s="90"/>
      <x:c r="W66" s="90"/>
      <x:c r="X66" s="90"/>
      <x:c r="Y66" s="90"/>
      <x:c r="Z66" s="90"/>
      <x:c r="AA66" s="90"/>
      <x:c r="AB66" s="90"/>
      <x:c r="AC66" s="90"/>
      <x:c r="AD66" s="90"/>
      <x:c r="AE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  <x:c r="M67" s="90"/>
      <x:c r="N67" s="90"/>
      <x:c r="O67" s="90"/>
      <x:c r="P67" s="90"/>
      <x:c r="Q67" s="90"/>
      <x:c r="R67" s="90"/>
      <x:c r="S67" s="90"/>
      <x:c r="T67" s="90"/>
      <x:c r="U67" s="90"/>
      <x:c r="V67" s="90"/>
      <x:c r="W67" s="90"/>
      <x:c r="X67" s="90"/>
      <x:c r="Y67" s="90"/>
      <x:c r="Z67" s="90"/>
      <x:c r="AA67" s="90"/>
      <x:c r="AB67" s="90"/>
      <x:c r="AC67" s="90"/>
      <x:c r="AD67" s="90"/>
      <x:c r="AE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  <x:c r="M68" s="90"/>
      <x:c r="N68" s="90"/>
      <x:c r="O68" s="90"/>
      <x:c r="P68" s="90"/>
      <x:c r="Q68" s="90"/>
      <x:c r="R68" s="90"/>
      <x:c r="S68" s="90"/>
      <x:c r="T68" s="90"/>
      <x:c r="U68" s="90"/>
      <x:c r="V68" s="90"/>
      <x:c r="W68" s="90"/>
      <x:c r="X68" s="90"/>
      <x:c r="Y68" s="90"/>
      <x:c r="Z68" s="90"/>
      <x:c r="AA68" s="90"/>
      <x:c r="AB68" s="90"/>
      <x:c r="AC68" s="90"/>
      <x:c r="AD68" s="90"/>
      <x:c r="AE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  <x:c r="M69" s="90"/>
      <x:c r="N69" s="90"/>
      <x:c r="O69" s="90"/>
      <x:c r="P69" s="90"/>
      <x:c r="Q69" s="90"/>
      <x:c r="R69" s="90"/>
      <x:c r="S69" s="90"/>
      <x:c r="T69" s="90"/>
      <x:c r="U69" s="90"/>
      <x:c r="V69" s="90"/>
      <x:c r="W69" s="90"/>
      <x:c r="X69" s="90"/>
      <x:c r="Y69" s="90"/>
      <x:c r="Z69" s="90"/>
      <x:c r="AA69" s="90"/>
      <x:c r="AB69" s="90"/>
      <x:c r="AC69" s="90"/>
      <x:c r="AD69" s="90"/>
      <x:c r="AE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  <x:c r="M70" s="90"/>
      <x:c r="N70" s="90"/>
      <x:c r="O70" s="90"/>
      <x:c r="P70" s="90"/>
      <x:c r="Q70" s="90"/>
      <x:c r="R70" s="90"/>
      <x:c r="S70" s="90"/>
      <x:c r="T70" s="90"/>
      <x:c r="U70" s="90"/>
      <x:c r="V70" s="90"/>
      <x:c r="W70" s="90"/>
      <x:c r="X70" s="90"/>
      <x:c r="Y70" s="90"/>
      <x:c r="Z70" s="90"/>
      <x:c r="AA70" s="90"/>
      <x:c r="AB70" s="90"/>
      <x:c r="AC70" s="90"/>
      <x:c r="AD70" s="90"/>
      <x:c r="AE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  <x:c r="M71" s="90"/>
      <x:c r="N71" s="90"/>
      <x:c r="O71" s="90"/>
      <x:c r="P71" s="90"/>
      <x:c r="Q71" s="90"/>
      <x:c r="R71" s="90"/>
      <x:c r="S71" s="90"/>
      <x:c r="T71" s="90"/>
      <x:c r="U71" s="90"/>
      <x:c r="V71" s="90"/>
      <x:c r="W71" s="90"/>
      <x:c r="X71" s="90"/>
      <x:c r="Y71" s="90"/>
      <x:c r="Z71" s="90"/>
      <x:c r="AA71" s="90"/>
      <x:c r="AB71" s="90"/>
      <x:c r="AC71" s="90"/>
      <x:c r="AD71" s="90"/>
      <x:c r="AE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  <x:c r="M72" s="90"/>
      <x:c r="N72" s="90"/>
      <x:c r="O72" s="90"/>
      <x:c r="P72" s="90"/>
      <x:c r="Q72" s="90"/>
      <x:c r="R72" s="90"/>
      <x:c r="S72" s="90"/>
      <x:c r="T72" s="90"/>
      <x:c r="U72" s="90"/>
      <x:c r="V72" s="90"/>
      <x:c r="W72" s="90"/>
      <x:c r="X72" s="90"/>
      <x:c r="Y72" s="90"/>
      <x:c r="Z72" s="90"/>
      <x:c r="AA72" s="90"/>
      <x:c r="AB72" s="90"/>
      <x:c r="AC72" s="90"/>
      <x:c r="AD72" s="90"/>
      <x:c r="AE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  <x:c r="M73" s="90"/>
      <x:c r="N73" s="90"/>
      <x:c r="O73" s="90"/>
      <x:c r="P73" s="90"/>
      <x:c r="Q73" s="90"/>
      <x:c r="R73" s="90"/>
      <x:c r="S73" s="90"/>
      <x:c r="T73" s="90"/>
      <x:c r="U73" s="90"/>
      <x:c r="V73" s="90"/>
      <x:c r="W73" s="90"/>
      <x:c r="X73" s="90"/>
      <x:c r="Y73" s="90"/>
      <x:c r="Z73" s="90"/>
      <x:c r="AA73" s="90"/>
      <x:c r="AB73" s="90"/>
      <x:c r="AC73" s="90"/>
      <x:c r="AD73" s="90"/>
      <x:c r="AE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  <x:c r="M74" s="90"/>
      <x:c r="N74" s="90"/>
      <x:c r="O74" s="90"/>
      <x:c r="P74" s="90"/>
      <x:c r="Q74" s="90"/>
      <x:c r="R74" s="90"/>
      <x:c r="S74" s="90"/>
      <x:c r="T74" s="90"/>
      <x:c r="U74" s="90"/>
      <x:c r="V74" s="90"/>
      <x:c r="W74" s="90"/>
      <x:c r="X74" s="90"/>
      <x:c r="Y74" s="90"/>
      <x:c r="Z74" s="90"/>
      <x:c r="AA74" s="90"/>
      <x:c r="AB74" s="90"/>
      <x:c r="AC74" s="90"/>
      <x:c r="AD74" s="90"/>
      <x:c r="AE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  <x:c r="M75" s="90"/>
      <x:c r="N75" s="90"/>
      <x:c r="O75" s="90"/>
      <x:c r="P75" s="90"/>
      <x:c r="Q75" s="90"/>
      <x:c r="R75" s="90"/>
      <x:c r="S75" s="90"/>
      <x:c r="T75" s="90"/>
      <x:c r="U75" s="90"/>
      <x:c r="V75" s="90"/>
      <x:c r="W75" s="90"/>
      <x:c r="X75" s="90"/>
      <x:c r="Y75" s="90"/>
      <x:c r="Z75" s="90"/>
      <x:c r="AA75" s="90"/>
      <x:c r="AB75" s="90"/>
      <x:c r="AC75" s="90"/>
      <x:c r="AD75" s="90"/>
      <x:c r="AE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  <x:c r="M76" s="90"/>
      <x:c r="N76" s="90"/>
      <x:c r="O76" s="90"/>
      <x:c r="P76" s="90"/>
      <x:c r="Q76" s="90"/>
      <x:c r="R76" s="90"/>
      <x:c r="S76" s="90"/>
      <x:c r="T76" s="90"/>
      <x:c r="U76" s="90"/>
      <x:c r="V76" s="90"/>
      <x:c r="W76" s="90"/>
      <x:c r="X76" s="90"/>
      <x:c r="Y76" s="90"/>
      <x:c r="Z76" s="90"/>
      <x:c r="AA76" s="90"/>
      <x:c r="AB76" s="90"/>
      <x:c r="AC76" s="90"/>
      <x:c r="AD76" s="90"/>
      <x:c r="AE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  <x:c r="M77" s="90"/>
      <x:c r="N77" s="90"/>
      <x:c r="O77" s="90"/>
      <x:c r="P77" s="90"/>
      <x:c r="Q77" s="90"/>
      <x:c r="R77" s="90"/>
      <x:c r="S77" s="90"/>
      <x:c r="T77" s="90"/>
      <x:c r="U77" s="90"/>
      <x:c r="V77" s="90"/>
      <x:c r="W77" s="90"/>
      <x:c r="X77" s="90"/>
      <x:c r="Y77" s="90"/>
      <x:c r="Z77" s="90"/>
      <x:c r="AA77" s="90"/>
      <x:c r="AB77" s="90"/>
      <x:c r="AC77" s="90"/>
      <x:c r="AD77" s="90"/>
      <x:c r="AE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  <x:c r="M78" s="90"/>
      <x:c r="N78" s="90"/>
      <x:c r="O78" s="90"/>
      <x:c r="P78" s="90"/>
      <x:c r="Q78" s="90"/>
      <x:c r="R78" s="90"/>
      <x:c r="S78" s="90"/>
      <x:c r="T78" s="90"/>
      <x:c r="U78" s="90"/>
      <x:c r="V78" s="90"/>
      <x:c r="W78" s="90"/>
      <x:c r="X78" s="90"/>
      <x:c r="Y78" s="90"/>
      <x:c r="Z78" s="90"/>
      <x:c r="AA78" s="90"/>
      <x:c r="AB78" s="90"/>
      <x:c r="AC78" s="90"/>
      <x:c r="AD78" s="90"/>
      <x:c r="AE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  <x:c r="M79" s="90"/>
      <x:c r="N79" s="90"/>
      <x:c r="O79" s="90"/>
      <x:c r="P79" s="90"/>
      <x:c r="Q79" s="90"/>
      <x:c r="R79" s="90"/>
      <x:c r="S79" s="90"/>
      <x:c r="T79" s="90"/>
      <x:c r="U79" s="90"/>
      <x:c r="V79" s="90"/>
      <x:c r="W79" s="90"/>
      <x:c r="X79" s="90"/>
      <x:c r="Y79" s="90"/>
      <x:c r="Z79" s="90"/>
      <x:c r="AA79" s="90"/>
      <x:c r="AB79" s="90"/>
      <x:c r="AC79" s="90"/>
      <x:c r="AD79" s="90"/>
      <x:c r="AE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  <x:c r="M80" s="90"/>
      <x:c r="N80" s="90"/>
      <x:c r="O80" s="90"/>
      <x:c r="P80" s="90"/>
      <x:c r="Q80" s="90"/>
      <x:c r="R80" s="90"/>
      <x:c r="S80" s="90"/>
      <x:c r="T80" s="90"/>
      <x:c r="U80" s="90"/>
      <x:c r="V80" s="90"/>
      <x:c r="W80" s="90"/>
      <x:c r="X80" s="90"/>
      <x:c r="Y80" s="90"/>
      <x:c r="Z80" s="90"/>
      <x:c r="AA80" s="90"/>
      <x:c r="AB80" s="90"/>
      <x:c r="AC80" s="90"/>
      <x:c r="AD80" s="90"/>
      <x:c r="AE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  <x:c r="M81" s="90"/>
      <x:c r="N81" s="90"/>
      <x:c r="O81" s="90"/>
      <x:c r="P81" s="90"/>
      <x:c r="Q81" s="90"/>
      <x:c r="R81" s="90"/>
      <x:c r="S81" s="90"/>
      <x:c r="T81" s="90"/>
      <x:c r="U81" s="90"/>
      <x:c r="V81" s="90"/>
      <x:c r="W81" s="90"/>
      <x:c r="X81" s="90"/>
      <x:c r="Y81" s="90"/>
      <x:c r="Z81" s="90"/>
      <x:c r="AA81" s="90"/>
      <x:c r="AB81" s="90"/>
      <x:c r="AC81" s="90"/>
      <x:c r="AD81" s="90"/>
      <x:c r="AE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  <x:c r="M82" s="90"/>
      <x:c r="N82" s="90"/>
      <x:c r="O82" s="90"/>
      <x:c r="P82" s="90"/>
      <x:c r="Q82" s="90"/>
      <x:c r="R82" s="90"/>
      <x:c r="S82" s="90"/>
      <x:c r="T82" s="90"/>
      <x:c r="U82" s="90"/>
      <x:c r="V82" s="90"/>
      <x:c r="W82" s="90"/>
      <x:c r="X82" s="90"/>
      <x:c r="Y82" s="90"/>
      <x:c r="Z82" s="90"/>
      <x:c r="AA82" s="90"/>
      <x:c r="AB82" s="90"/>
      <x:c r="AC82" s="90"/>
      <x:c r="AD82" s="90"/>
      <x:c r="AE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  <x:c r="M83" s="90"/>
      <x:c r="N83" s="90"/>
      <x:c r="O83" s="90"/>
      <x:c r="P83" s="90"/>
      <x:c r="Q83" s="90"/>
      <x:c r="R83" s="90"/>
      <x:c r="S83" s="90"/>
      <x:c r="T83" s="90"/>
      <x:c r="U83" s="90"/>
      <x:c r="V83" s="90"/>
      <x:c r="W83" s="90"/>
      <x:c r="X83" s="90"/>
      <x:c r="Y83" s="90"/>
      <x:c r="Z83" s="90"/>
      <x:c r="AA83" s="90"/>
      <x:c r="AB83" s="90"/>
      <x:c r="AC83" s="90"/>
      <x:c r="AD83" s="90"/>
      <x:c r="AE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  <x:c r="M84" s="90"/>
      <x:c r="N84" s="90"/>
      <x:c r="O84" s="90"/>
      <x:c r="P84" s="90"/>
      <x:c r="Q84" s="90"/>
      <x:c r="R84" s="90"/>
      <x:c r="S84" s="90"/>
      <x:c r="T84" s="90"/>
      <x:c r="U84" s="90"/>
      <x:c r="V84" s="90"/>
      <x:c r="W84" s="90"/>
      <x:c r="X84" s="90"/>
      <x:c r="Y84" s="90"/>
      <x:c r="Z84" s="90"/>
      <x:c r="AA84" s="90"/>
      <x:c r="AB84" s="90"/>
      <x:c r="AC84" s="90"/>
      <x:c r="AD84" s="90"/>
      <x:c r="AE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  <x:c r="M85" s="90"/>
      <x:c r="N85" s="90"/>
      <x:c r="O85" s="90"/>
      <x:c r="P85" s="90"/>
      <x:c r="Q85" s="90"/>
      <x:c r="R85" s="90"/>
      <x:c r="S85" s="90"/>
      <x:c r="T85" s="90"/>
      <x:c r="U85" s="90"/>
      <x:c r="V85" s="90"/>
      <x:c r="W85" s="90"/>
      <x:c r="X85" s="90"/>
      <x:c r="Y85" s="90"/>
      <x:c r="Z85" s="90"/>
      <x:c r="AA85" s="90"/>
      <x:c r="AB85" s="90"/>
      <x:c r="AC85" s="90"/>
      <x:c r="AD85" s="90"/>
      <x:c r="AE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  <x:c r="M86" s="90"/>
      <x:c r="N86" s="90"/>
      <x:c r="O86" s="90"/>
      <x:c r="P86" s="90"/>
      <x:c r="Q86" s="90"/>
      <x:c r="R86" s="90"/>
      <x:c r="S86" s="90"/>
      <x:c r="T86" s="90"/>
      <x:c r="U86" s="90"/>
      <x:c r="V86" s="90"/>
      <x:c r="W86" s="90"/>
      <x:c r="X86" s="90"/>
      <x:c r="Y86" s="90"/>
      <x:c r="Z86" s="90"/>
      <x:c r="AA86" s="90"/>
      <x:c r="AB86" s="90"/>
      <x:c r="AC86" s="90"/>
      <x:c r="AD86" s="90"/>
      <x:c r="AE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  <x:c r="M87" s="90"/>
      <x:c r="N87" s="90"/>
      <x:c r="O87" s="90"/>
      <x:c r="P87" s="90"/>
      <x:c r="Q87" s="90"/>
      <x:c r="R87" s="90"/>
      <x:c r="S87" s="90"/>
      <x:c r="T87" s="90"/>
      <x:c r="U87" s="90"/>
      <x:c r="V87" s="90"/>
      <x:c r="W87" s="90"/>
      <x:c r="X87" s="90"/>
      <x:c r="Y87" s="90"/>
      <x:c r="Z87" s="90"/>
      <x:c r="AA87" s="90"/>
      <x:c r="AB87" s="90"/>
      <x:c r="AC87" s="90"/>
      <x:c r="AD87" s="90"/>
      <x:c r="AE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  <x:c r="M88" s="90"/>
      <x:c r="N88" s="90"/>
      <x:c r="O88" s="90"/>
      <x:c r="P88" s="90"/>
      <x:c r="Q88" s="90"/>
      <x:c r="R88" s="90"/>
      <x:c r="S88" s="90"/>
      <x:c r="T88" s="90"/>
      <x:c r="U88" s="90"/>
      <x:c r="V88" s="90"/>
      <x:c r="W88" s="90"/>
      <x:c r="X88" s="90"/>
      <x:c r="Y88" s="90"/>
      <x:c r="Z88" s="90"/>
      <x:c r="AA88" s="90"/>
      <x:c r="AB88" s="90"/>
      <x:c r="AC88" s="90"/>
      <x:c r="AD88" s="90"/>
      <x:c r="AE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  <x:c r="M89" s="90"/>
      <x:c r="N89" s="90"/>
      <x:c r="O89" s="90"/>
      <x:c r="P89" s="90"/>
      <x:c r="Q89" s="90"/>
      <x:c r="R89" s="90"/>
      <x:c r="S89" s="90"/>
      <x:c r="T89" s="90"/>
      <x:c r="U89" s="90"/>
      <x:c r="V89" s="90"/>
      <x:c r="W89" s="90"/>
      <x:c r="X89" s="90"/>
      <x:c r="Y89" s="90"/>
      <x:c r="Z89" s="90"/>
      <x:c r="AA89" s="90"/>
      <x:c r="AB89" s="90"/>
      <x:c r="AC89" s="90"/>
      <x:c r="AD89" s="90"/>
      <x:c r="AE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  <x:c r="M90" s="90"/>
      <x:c r="N90" s="90"/>
      <x:c r="O90" s="90"/>
      <x:c r="P90" s="90"/>
      <x:c r="Q90" s="90"/>
      <x:c r="R90" s="90"/>
      <x:c r="S90" s="90"/>
      <x:c r="T90" s="90"/>
      <x:c r="U90" s="90"/>
      <x:c r="V90" s="90"/>
      <x:c r="W90" s="90"/>
      <x:c r="X90" s="90"/>
      <x:c r="Y90" s="90"/>
      <x:c r="Z90" s="90"/>
      <x:c r="AA90" s="90"/>
      <x:c r="AB90" s="90"/>
      <x:c r="AC90" s="90"/>
      <x:c r="AD90" s="90"/>
      <x:c r="AE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  <x:c r="M91" s="90"/>
      <x:c r="N91" s="90"/>
      <x:c r="O91" s="90"/>
      <x:c r="P91" s="90"/>
      <x:c r="Q91" s="90"/>
      <x:c r="R91" s="90"/>
      <x:c r="S91" s="90"/>
      <x:c r="T91" s="90"/>
      <x:c r="U91" s="90"/>
      <x:c r="V91" s="90"/>
      <x:c r="W91" s="90"/>
      <x:c r="X91" s="90"/>
      <x:c r="Y91" s="90"/>
      <x:c r="Z91" s="90"/>
      <x:c r="AA91" s="90"/>
      <x:c r="AB91" s="90"/>
      <x:c r="AC91" s="90"/>
      <x:c r="AD91" s="90"/>
      <x:c r="AE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  <x:c r="M92" s="90"/>
      <x:c r="N92" s="90"/>
      <x:c r="O92" s="90"/>
      <x:c r="P92" s="90"/>
      <x:c r="Q92" s="90"/>
      <x:c r="R92" s="90"/>
      <x:c r="S92" s="90"/>
      <x:c r="T92" s="90"/>
      <x:c r="U92" s="90"/>
      <x:c r="V92" s="90"/>
      <x:c r="W92" s="90"/>
      <x:c r="X92" s="90"/>
      <x:c r="Y92" s="90"/>
      <x:c r="Z92" s="90"/>
      <x:c r="AA92" s="90"/>
      <x:c r="AB92" s="90"/>
      <x:c r="AC92" s="90"/>
      <x:c r="AD92" s="90"/>
      <x:c r="AE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  <x:c r="M93" s="90"/>
      <x:c r="N93" s="90"/>
      <x:c r="O93" s="90"/>
      <x:c r="P93" s="90"/>
      <x:c r="Q93" s="90"/>
      <x:c r="R93" s="90"/>
      <x:c r="S93" s="90"/>
      <x:c r="T93" s="90"/>
      <x:c r="U93" s="90"/>
      <x:c r="V93" s="90"/>
      <x:c r="W93" s="90"/>
      <x:c r="X93" s="90"/>
      <x:c r="Y93" s="90"/>
      <x:c r="Z93" s="90"/>
      <x:c r="AA93" s="90"/>
      <x:c r="AB93" s="90"/>
      <x:c r="AC93" s="90"/>
      <x:c r="AD93" s="90"/>
      <x:c r="AE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  <x:c r="M94" s="90"/>
      <x:c r="N94" s="90"/>
      <x:c r="O94" s="90"/>
      <x:c r="P94" s="90"/>
      <x:c r="Q94" s="90"/>
      <x:c r="R94" s="90"/>
      <x:c r="S94" s="90"/>
      <x:c r="T94" s="90"/>
      <x:c r="U94" s="90"/>
      <x:c r="V94" s="90"/>
      <x:c r="W94" s="90"/>
      <x:c r="X94" s="90"/>
      <x:c r="Y94" s="90"/>
      <x:c r="Z94" s="90"/>
      <x:c r="AA94" s="90"/>
      <x:c r="AB94" s="90"/>
      <x:c r="AC94" s="90"/>
      <x:c r="AD94" s="90"/>
      <x:c r="AE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  <x:c r="M95" s="90"/>
      <x:c r="N95" s="90"/>
      <x:c r="O95" s="90"/>
      <x:c r="P95" s="90"/>
      <x:c r="Q95" s="90"/>
      <x:c r="R95" s="90"/>
      <x:c r="S95" s="90"/>
      <x:c r="T95" s="90"/>
      <x:c r="U95" s="90"/>
      <x:c r="V95" s="90"/>
      <x:c r="W95" s="90"/>
      <x:c r="X95" s="90"/>
      <x:c r="Y95" s="90"/>
      <x:c r="Z95" s="90"/>
      <x:c r="AA95" s="90"/>
      <x:c r="AB95" s="90"/>
      <x:c r="AC95" s="90"/>
      <x:c r="AD95" s="90"/>
      <x:c r="AE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  <x:c r="M96" s="90"/>
      <x:c r="N96" s="90"/>
      <x:c r="O96" s="90"/>
      <x:c r="P96" s="90"/>
      <x:c r="Q96" s="90"/>
      <x:c r="R96" s="90"/>
      <x:c r="S96" s="90"/>
      <x:c r="T96" s="90"/>
      <x:c r="U96" s="90"/>
      <x:c r="V96" s="90"/>
      <x:c r="W96" s="90"/>
      <x:c r="X96" s="90"/>
      <x:c r="Y96" s="90"/>
      <x:c r="Z96" s="90"/>
      <x:c r="AA96" s="90"/>
      <x:c r="AB96" s="90"/>
      <x:c r="AC96" s="90"/>
      <x:c r="AD96" s="90"/>
      <x:c r="AE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  <x:c r="M97" s="90"/>
      <x:c r="N97" s="90"/>
      <x:c r="O97" s="90"/>
      <x:c r="P97" s="90"/>
      <x:c r="Q97" s="90"/>
      <x:c r="R97" s="90"/>
      <x:c r="S97" s="90"/>
      <x:c r="T97" s="90"/>
      <x:c r="U97" s="90"/>
      <x:c r="V97" s="90"/>
      <x:c r="W97" s="90"/>
      <x:c r="X97" s="90"/>
      <x:c r="Y97" s="90"/>
      <x:c r="Z97" s="90"/>
      <x:c r="AA97" s="90"/>
      <x:c r="AB97" s="90"/>
      <x:c r="AC97" s="90"/>
      <x:c r="AD97" s="90"/>
      <x:c r="AE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  <x:c r="M98" s="90"/>
      <x:c r="N98" s="90"/>
      <x:c r="O98" s="90"/>
      <x:c r="P98" s="90"/>
      <x:c r="Q98" s="90"/>
      <x:c r="R98" s="90"/>
      <x:c r="S98" s="90"/>
      <x:c r="T98" s="90"/>
      <x:c r="U98" s="90"/>
      <x:c r="V98" s="90"/>
      <x:c r="W98" s="90"/>
      <x:c r="X98" s="90"/>
      <x:c r="Y98" s="90"/>
      <x:c r="Z98" s="90"/>
      <x:c r="AA98" s="90"/>
      <x:c r="AB98" s="90"/>
      <x:c r="AC98" s="90"/>
      <x:c r="AD98" s="90"/>
      <x:c r="AE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  <x:c r="M99" s="90"/>
      <x:c r="N99" s="90"/>
      <x:c r="O99" s="90"/>
      <x:c r="P99" s="90"/>
      <x:c r="Q99" s="90"/>
      <x:c r="R99" s="90"/>
      <x:c r="S99" s="90"/>
      <x:c r="T99" s="90"/>
      <x:c r="U99" s="90"/>
      <x:c r="V99" s="90"/>
      <x:c r="W99" s="90"/>
      <x:c r="X99" s="90"/>
      <x:c r="Y99" s="90"/>
      <x:c r="Z99" s="90"/>
      <x:c r="AA99" s="90"/>
      <x:c r="AB99" s="90"/>
      <x:c r="AC99" s="90"/>
      <x:c r="AD99" s="90"/>
      <x:c r="AE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  <x:c r="M100" s="90"/>
      <x:c r="N100" s="90"/>
      <x:c r="O100" s="90"/>
      <x:c r="P100" s="90"/>
      <x:c r="Q100" s="90"/>
      <x:c r="R100" s="90"/>
      <x:c r="S100" s="90"/>
      <x:c r="T100" s="90"/>
      <x:c r="U100" s="90"/>
      <x:c r="V100" s="90"/>
      <x:c r="W100" s="90"/>
      <x:c r="X100" s="90"/>
      <x:c r="Y100" s="90"/>
      <x:c r="Z100" s="90"/>
      <x:c r="AA100" s="90"/>
      <x:c r="AB100" s="90"/>
      <x:c r="AC100" s="90"/>
      <x:c r="AD100" s="90"/>
      <x:c r="AE100" s="90"/>
    </x:row>
  </x:sheetData>
  <x:mergeCells>
    <x:mergeCell ref="A1:H1"/>
    <x:mergeCell ref="A2:H2"/>
    <x:mergeCell ref="A4:H4"/>
    <x:mergeCell ref="A16:H16"/>
    <x:mergeCell ref="A23:AE23"/>
    <x:mergeCell ref="A31:AE31"/>
    <x:mergeCell ref="A40:AE40"/>
    <x:mergeCell ref="A49:AE4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3" hidden="0" customWidth="1"/>
    <x:col min="3" max="3" width="21" hidden="0" customWidth="1"/>
    <x:col min="4" max="4" width="21" hidden="0" customWidth="1"/>
    <x:col min="5" max="5" width="21" hidden="0" customWidth="1"/>
    <x:col min="6" max="6" width="19" hidden="0" customWidth="1"/>
    <x:col min="7" max="7" width="19" hidden="0" customWidth="1"/>
  </x:cols>
  <x:sheetData>
    <x:row r="1" ht="28" customHeight="1">
      <x:c r="A1" s="149" t="str">
        <x:v>Illustrative Artist Portfolio Cases</x:v>
      </x:c>
      <x:c r="B1" s="149"/>
      <x:c r="C1" s="149"/>
      <x:c r="D1" s="149"/>
      <x:c r="E1" s="149"/>
      <x:c r="F1" s="149"/>
      <x:c r="G1" s="149"/>
      <x:c r="H1" s="93"/>
      <x:c r="I1" s="90"/>
      <x:c r="J1" s="90"/>
      <x:c r="K1" s="90"/>
      <x:c r="L1" s="90"/>
      <x:c r="M1" s="90"/>
      <x:c r="N1" s="90"/>
      <x:c r="O1" s="90"/>
      <x:c r="P1" s="90"/>
      <x:c r="Q1" s="90"/>
      <x:c r="R1" s="90"/>
      <x:c r="S1" s="90"/>
      <x:c r="T1" s="90"/>
      <x:c r="U1" s="90"/>
      <x:c r="V1" s="90"/>
      <x:c r="W1" s="90"/>
      <x:c r="X1" s="90"/>
      <x:c r="Y1" s="90"/>
      <x:c r="Z1" s="90"/>
      <x:c r="AA1" s="90"/>
      <x:c r="AB1" s="90"/>
      <x:c r="AC1" s="90"/>
      <x:c r="AD1" s="90"/>
      <x:c r="AE1" s="90"/>
    </x:row>
    <x:row r="2" ht="22" customHeight="1">
      <x:c r="A2" s="150" t="str">
        <x:v>Illustrative 6-10 funded-Artist portfolio cases; not a guarantee or forecast</x:v>
      </x:c>
      <x:c r="B2" s="150"/>
      <x:c r="C2" s="150"/>
      <x:c r="D2" s="150"/>
      <x:c r="E2" s="150"/>
      <x:c r="F2" s="150"/>
      <x:c r="G2" s="150"/>
      <x:c r="H2" s="93"/>
      <x:c r="I2" s="90"/>
      <x:c r="J2" s="90"/>
      <x:c r="K2" s="90"/>
      <x:c r="L2" s="90"/>
      <x:c r="M2" s="90"/>
      <x:c r="N2" s="90"/>
      <x:c r="O2" s="90"/>
      <x:c r="P2" s="90"/>
      <x:c r="Q2" s="90"/>
      <x:c r="R2" s="90"/>
      <x:c r="S2" s="90"/>
      <x:c r="T2" s="90"/>
      <x:c r="U2" s="90"/>
      <x:c r="V2" s="90"/>
      <x:c r="W2" s="90"/>
      <x:c r="X2" s="90"/>
      <x:c r="Y2" s="90"/>
      <x:c r="Z2" s="90"/>
      <x:c r="AA2" s="90"/>
      <x:c r="AB2" s="90"/>
      <x:c r="AC2" s="90"/>
      <x:c r="AD2" s="90"/>
      <x:c r="AE2" s="90"/>
    </x:row>
    <x:row r="3">
      <x:c r="A3" s="93"/>
      <x:c r="B3" s="93"/>
      <x:c r="C3" s="93"/>
      <x:c r="D3" s="93"/>
      <x:c r="E3" s="93"/>
      <x:c r="F3" s="93"/>
      <x:c r="G3" s="93"/>
      <x:c r="H3" s="93"/>
      <x:c r="I3" s="90"/>
      <x:c r="J3" s="90"/>
      <x:c r="K3" s="90"/>
      <x:c r="L3" s="90"/>
      <x:c r="M3" s="90"/>
      <x:c r="N3" s="90"/>
      <x:c r="O3" s="90"/>
      <x:c r="P3" s="90"/>
      <x:c r="Q3" s="90"/>
      <x:c r="R3" s="90"/>
      <x:c r="S3" s="90"/>
      <x:c r="T3" s="90"/>
      <x:c r="U3" s="90"/>
      <x:c r="V3" s="90"/>
      <x:c r="W3" s="90"/>
      <x:c r="X3" s="90"/>
      <x:c r="Y3" s="90"/>
      <x:c r="Z3" s="90"/>
      <x:c r="AA3" s="90"/>
      <x:c r="AB3" s="90"/>
      <x:c r="AC3" s="90"/>
      <x:c r="AD3" s="90"/>
      <x:c r="AE3" s="90"/>
    </x:row>
    <x:row r="4" ht="20" customHeight="1">
      <x:c r="A4" s="148" t="str">
        <x:v>PORTFOLIO MIX</x:v>
      </x:c>
      <x:c r="B4" s="148" t="str">
        <x:v>PORTFOLIO MIX</x:v>
      </x:c>
      <x:c r="C4" s="148" t="str">
        <x:v>PORTFOLIO MIX</x:v>
      </x:c>
      <x:c r="D4" s="148" t="str">
        <x:v>PORTFOLIO MIX</x:v>
      </x:c>
      <x:c r="E4" s="148" t="str">
        <x:v>PORTFOLIO MIX</x:v>
      </x:c>
      <x:c r="F4" s="148" t="str">
        <x:v>PORTFOLIO MIX</x:v>
      </x:c>
      <x:c r="G4" s="148" t="str">
        <x:v>PORTFOLIO MIX</x:v>
      </x:c>
      <x:c r="H4" s="148" t="str">
        <x:v>PORTFOLIO MIX</x:v>
      </x:c>
      <x:c r="I4" s="90"/>
      <x:c r="J4" s="90"/>
      <x:c r="K4" s="90"/>
      <x:c r="L4" s="90"/>
      <x:c r="M4" s="90"/>
      <x:c r="N4" s="90"/>
      <x:c r="O4" s="90"/>
      <x:c r="P4" s="90"/>
      <x:c r="Q4" s="90"/>
      <x:c r="R4" s="90"/>
      <x:c r="S4" s="90"/>
      <x:c r="T4" s="90"/>
      <x:c r="U4" s="90"/>
      <x:c r="V4" s="90"/>
      <x:c r="W4" s="90"/>
      <x:c r="X4" s="90"/>
      <x:c r="Y4" s="90"/>
      <x:c r="Z4" s="90"/>
      <x:c r="AA4" s="90"/>
      <x:c r="AB4" s="90"/>
      <x:c r="AC4" s="90"/>
      <x:c r="AD4" s="90"/>
      <x:c r="AE4" s="90"/>
    </x:row>
    <x:row r="5">
      <x:c r="A5" s="92" t="str">
        <x:v>Scenario</x:v>
      </x:c>
      <x:c r="B5" s="92" t="str">
        <x:v>Artists</x:v>
      </x:c>
      <x:c r="C5" s="92" t="str">
        <x:v>Developmental</x:v>
      </x:c>
      <x:c r="D5" s="92" t="str">
        <x:v>Sustainable</x:v>
      </x:c>
      <x:c r="E5" s="92" t="str">
        <x:v>Breakout</x:v>
      </x:c>
      <x:c r="F5" s="92" t="str">
        <x:v>Initial Capital by M30</x:v>
      </x:c>
      <x:c r="G5" s="92" t="str">
        <x:v>Acceleration by M30</x:v>
      </x:c>
      <x:c r="H5" s="93"/>
      <x:c r="I5" s="90"/>
      <x:c r="J5" s="90"/>
      <x:c r="K5" s="90"/>
      <x:c r="L5" s="90"/>
      <x:c r="M5" s="90"/>
      <x:c r="N5" s="90"/>
      <x:c r="O5" s="90"/>
      <x:c r="P5" s="90"/>
      <x:c r="Q5" s="90"/>
      <x:c r="R5" s="90"/>
      <x:c r="S5" s="90"/>
      <x:c r="T5" s="90"/>
      <x:c r="U5" s="90"/>
      <x:c r="V5" s="90"/>
      <x:c r="W5" s="90"/>
      <x:c r="X5" s="90"/>
      <x:c r="Y5" s="90"/>
      <x:c r="Z5" s="90"/>
      <x:c r="AA5" s="90"/>
      <x:c r="AB5" s="90"/>
      <x:c r="AC5" s="90"/>
      <x:c r="AD5" s="90"/>
      <x:c r="AE5" s="90"/>
    </x:row>
    <x:row r="6">
      <x:c r="A6" s="93" t="str">
        <x:v>Conservative</x:v>
      </x:c>
      <x:c r="B6" s="95" t="n">
        <x:v>6</x:v>
      </x:c>
      <x:c r="C6" s="95" t="n">
        <x:v>3</x:v>
      </x:c>
      <x:c r="D6" s="95" t="n">
        <x:v>3</x:v>
      </x:c>
      <x:c r="E6" s="95" t="n">
        <x:v>0</x:v>
      </x:c>
      <x:c r="F6" s="94" t="n">
        <x:v>240000</x:v>
      </x:c>
      <x:c r="G6" s="94" t="n">
        <x:v>400000</x:v>
      </x:c>
      <x:c r="H6" s="93"/>
      <x:c r="I6" s="90"/>
      <x:c r="J6" s="90"/>
      <x:c r="K6" s="90"/>
      <x:c r="L6" s="90"/>
      <x:c r="M6" s="90"/>
      <x:c r="N6" s="90"/>
      <x:c r="O6" s="90"/>
      <x:c r="P6" s="90"/>
      <x:c r="Q6" s="90"/>
      <x:c r="R6" s="90"/>
      <x:c r="S6" s="90"/>
      <x:c r="T6" s="90"/>
      <x:c r="U6" s="90"/>
      <x:c r="V6" s="90"/>
      <x:c r="W6" s="90"/>
      <x:c r="X6" s="90"/>
      <x:c r="Y6" s="90"/>
      <x:c r="Z6" s="90"/>
      <x:c r="AA6" s="90"/>
      <x:c r="AB6" s="90"/>
      <x:c r="AC6" s="90"/>
      <x:c r="AD6" s="90"/>
      <x:c r="AE6" s="90"/>
    </x:row>
    <x:row r="7">
      <x:c r="A7" s="93" t="str">
        <x:v>Base</x:v>
      </x:c>
      <x:c r="B7" s="95" t="n">
        <x:v>8</x:v>
      </x:c>
      <x:c r="C7" s="95" t="n">
        <x:v>2</x:v>
      </x:c>
      <x:c r="D7" s="95" t="n">
        <x:v>5</x:v>
      </x:c>
      <x:c r="E7" s="95" t="n">
        <x:v>1</x:v>
      </x:c>
      <x:c r="F7" s="94" t="n">
        <x:v>360000</x:v>
      </x:c>
      <x:c r="G7" s="94" t="n">
        <x:v>850000</x:v>
      </x:c>
      <x:c r="H7" s="93"/>
      <x:c r="I7" s="90"/>
      <x:c r="J7" s="90"/>
      <x:c r="K7" s="90"/>
      <x:c r="L7" s="90"/>
      <x:c r="M7" s="90"/>
      <x:c r="N7" s="90"/>
      <x:c r="O7" s="90"/>
      <x:c r="P7" s="90"/>
      <x:c r="Q7" s="90"/>
      <x:c r="R7" s="90"/>
      <x:c r="S7" s="90"/>
      <x:c r="T7" s="90"/>
      <x:c r="U7" s="90"/>
      <x:c r="V7" s="90"/>
      <x:c r="W7" s="90"/>
      <x:c r="X7" s="90"/>
      <x:c r="Y7" s="90"/>
      <x:c r="Z7" s="90"/>
      <x:c r="AA7" s="90"/>
      <x:c r="AB7" s="90"/>
      <x:c r="AC7" s="90"/>
      <x:c r="AD7" s="90"/>
      <x:c r="AE7" s="90"/>
    </x:row>
    <x:row r="8">
      <x:c r="A8" s="93" t="str">
        <x:v>Strong</x:v>
      </x:c>
      <x:c r="B8" s="95" t="n">
        <x:v>10</x:v>
      </x:c>
      <x:c r="C8" s="95" t="n">
        <x:v>2</x:v>
      </x:c>
      <x:c r="D8" s="95" t="n">
        <x:v>6</x:v>
      </x:c>
      <x:c r="E8" s="95" t="n">
        <x:v>2</x:v>
      </x:c>
      <x:c r="F8" s="94" t="n">
        <x:v>440000</x:v>
      </x:c>
      <x:c r="G8" s="94" t="n">
        <x:v>1200000</x:v>
      </x:c>
      <x:c r="H8" s="93"/>
      <x:c r="I8" s="90"/>
      <x:c r="J8" s="90"/>
      <x:c r="K8" s="90"/>
      <x:c r="L8" s="90"/>
      <x:c r="M8" s="90"/>
      <x:c r="N8" s="90"/>
      <x:c r="O8" s="90"/>
      <x:c r="P8" s="90"/>
      <x:c r="Q8" s="90"/>
      <x:c r="R8" s="90"/>
      <x:c r="S8" s="90"/>
      <x:c r="T8" s="90"/>
      <x:c r="U8" s="90"/>
      <x:c r="V8" s="90"/>
      <x:c r="W8" s="90"/>
      <x:c r="X8" s="90"/>
      <x:c r="Y8" s="90"/>
      <x:c r="Z8" s="90"/>
      <x:c r="AA8" s="90"/>
      <x:c r="AB8" s="90"/>
      <x:c r="AC8" s="90"/>
      <x:c r="AD8" s="90"/>
      <x:c r="AE8" s="90"/>
    </x:row>
    <x:row r="9">
      <x:c r="A9" s="93"/>
      <x:c r="B9" s="93"/>
      <x:c r="C9" s="93"/>
      <x:c r="D9" s="93"/>
      <x:c r="E9" s="93"/>
      <x:c r="F9" s="93"/>
      <x:c r="G9" s="93"/>
      <x:c r="H9" s="93"/>
      <x:c r="I9" s="90"/>
      <x:c r="J9" s="90"/>
      <x:c r="K9" s="90"/>
      <x:c r="L9" s="90"/>
      <x:c r="M9" s="90"/>
      <x:c r="N9" s="90"/>
      <x:c r="O9" s="90"/>
      <x:c r="P9" s="90"/>
      <x:c r="Q9" s="90"/>
      <x:c r="R9" s="90"/>
      <x:c r="S9" s="90"/>
      <x:c r="T9" s="90"/>
      <x:c r="U9" s="90"/>
      <x:c r="V9" s="90"/>
      <x:c r="W9" s="90"/>
      <x:c r="X9" s="90"/>
      <x:c r="Y9" s="90"/>
      <x:c r="Z9" s="90"/>
      <x:c r="AA9" s="90"/>
      <x:c r="AB9" s="90"/>
      <x:c r="AC9" s="90"/>
      <x:c r="AD9" s="90"/>
      <x:c r="AE9" s="90"/>
    </x:row>
    <x:row r="10" ht="20" customHeight="1">
      <x:c r="A10" s="148" t="str">
        <x:v>10-ARTIST MAX START SCHEDULE</x:v>
      </x:c>
      <x:c r="B10" s="148" t="str">
        <x:v>10-ARTIST MAX START SCHEDULE</x:v>
      </x:c>
      <x:c r="C10" s="148" t="str">
        <x:v>10-ARTIST MAX START SCHEDULE</x:v>
      </x:c>
      <x:c r="D10" s="148" t="str">
        <x:v>10-ARTIST MAX START SCHEDULE</x:v>
      </x:c>
      <x:c r="E10" s="148" t="str">
        <x:v>10-ARTIST MAX START SCHEDULE</x:v>
      </x:c>
      <x:c r="F10" s="148" t="str">
        <x:v>10-ARTIST MAX START SCHEDULE</x:v>
      </x:c>
      <x:c r="G10" s="148" t="str">
        <x:v>10-ARTIST MAX START SCHEDULE</x:v>
      </x:c>
      <x:c r="H10" s="148" t="str">
        <x:v>10-ARTIST MAX START SCHEDULE</x:v>
      </x:c>
      <x:c r="I10" s="90"/>
      <x:c r="J10" s="90"/>
      <x:c r="K10" s="90"/>
      <x:c r="L10" s="90"/>
      <x:c r="M10" s="90"/>
      <x:c r="N10" s="90"/>
      <x:c r="O10" s="90"/>
      <x:c r="P10" s="90"/>
      <x:c r="Q10" s="90"/>
      <x:c r="R10" s="90"/>
      <x:c r="S10" s="90"/>
      <x:c r="T10" s="90"/>
      <x:c r="U10" s="90"/>
      <x:c r="V10" s="90"/>
      <x:c r="W10" s="90"/>
      <x:c r="X10" s="90"/>
      <x:c r="Y10" s="90"/>
      <x:c r="Z10" s="90"/>
      <x:c r="AA10" s="90"/>
      <x:c r="AB10" s="90"/>
      <x:c r="AC10" s="90"/>
      <x:c r="AD10" s="90"/>
      <x:c r="AE10" s="90"/>
    </x:row>
    <x:row r="11">
      <x:c r="A11" s="92" t="str">
        <x:v>Artist</x:v>
      </x:c>
      <x:c r="B11" s="92" t="str">
        <x:v>Start Month</x:v>
      </x:c>
      <x:c r="C11" s="92" t="str">
        <x:v>Conservative Outcome</x:v>
      </x:c>
      <x:c r="D11" s="92" t="str">
        <x:v>Base Outcome</x:v>
      </x:c>
      <x:c r="E11" s="92" t="str">
        <x:v>Strong Outcome</x:v>
      </x:c>
      <x:c r="F11" s="93"/>
      <x:c r="G11" s="93"/>
      <x:c r="H11" s="93"/>
      <x:c r="I11" s="90"/>
      <x:c r="J11" s="90"/>
      <x:c r="K11" s="90"/>
      <x:c r="L11" s="90"/>
      <x:c r="M11" s="90"/>
      <x:c r="N11" s="90"/>
      <x:c r="O11" s="90"/>
      <x:c r="P11" s="90"/>
      <x:c r="Q11" s="90"/>
      <x:c r="R11" s="90"/>
      <x:c r="S11" s="90"/>
      <x:c r="T11" s="90"/>
      <x:c r="U11" s="90"/>
      <x:c r="V11" s="90"/>
      <x:c r="W11" s="90"/>
      <x:c r="X11" s="90"/>
      <x:c r="Y11" s="90"/>
      <x:c r="Z11" s="90"/>
      <x:c r="AA11" s="90"/>
      <x:c r="AB11" s="90"/>
      <x:c r="AC11" s="90"/>
      <x:c r="AD11" s="90"/>
      <x:c r="AE11" s="90"/>
    </x:row>
    <x:row r="12">
      <x:c r="A12" s="93" t="str">
        <x:v>Artist 1</x:v>
      </x:c>
      <x:c r="B12" s="95" t="n">
        <x:v>4</x:v>
      </x:c>
      <x:c r="C12" s="119" t="str">
        <x:v>Sustainable</x:v>
      </x:c>
      <x:c r="D12" s="119" t="str">
        <x:v>Sustainable</x:v>
      </x:c>
      <x:c r="E12" s="119" t="str">
        <x:v>Sustainable</x:v>
      </x:c>
      <x:c r="F12" s="93"/>
      <x:c r="G12" s="93"/>
      <x:c r="H12" s="93"/>
      <x:c r="I12" s="90"/>
      <x:c r="J12" s="90"/>
      <x:c r="K12" s="90"/>
      <x:c r="L12" s="90"/>
      <x:c r="M12" s="90"/>
      <x:c r="N12" s="90"/>
      <x:c r="O12" s="90"/>
      <x:c r="P12" s="90"/>
      <x:c r="Q12" s="90"/>
      <x:c r="R12" s="90"/>
      <x:c r="S12" s="90"/>
      <x:c r="T12" s="90"/>
      <x:c r="U12" s="90"/>
      <x:c r="V12" s="90"/>
      <x:c r="W12" s="90"/>
      <x:c r="X12" s="90"/>
      <x:c r="Y12" s="90"/>
      <x:c r="Z12" s="90"/>
      <x:c r="AA12" s="90"/>
      <x:c r="AB12" s="90"/>
      <x:c r="AC12" s="90"/>
      <x:c r="AD12" s="90"/>
      <x:c r="AE12" s="90"/>
    </x:row>
    <x:row r="13">
      <x:c r="A13" s="93" t="str">
        <x:v>Artist 2</x:v>
      </x:c>
      <x:c r="B13" s="95" t="n">
        <x:v>6</x:v>
      </x:c>
      <x:c r="C13" s="119" t="str">
        <x:v>Developmental</x:v>
      </x:c>
      <x:c r="D13" s="119" t="str">
        <x:v>Developmental</x:v>
      </x:c>
      <x:c r="E13" s="119" t="str">
        <x:v>Sustainable</x:v>
      </x:c>
      <x:c r="F13" s="93"/>
      <x:c r="G13" s="93"/>
      <x:c r="H13" s="93"/>
      <x:c r="I13" s="90"/>
      <x:c r="J13" s="90"/>
      <x:c r="K13" s="90"/>
      <x:c r="L13" s="90"/>
      <x:c r="M13" s="90"/>
      <x:c r="N13" s="90"/>
      <x:c r="O13" s="90"/>
      <x:c r="P13" s="90"/>
      <x:c r="Q13" s="90"/>
      <x:c r="R13" s="90"/>
      <x:c r="S13" s="90"/>
      <x:c r="T13" s="90"/>
      <x:c r="U13" s="90"/>
      <x:c r="V13" s="90"/>
      <x:c r="W13" s="90"/>
      <x:c r="X13" s="90"/>
      <x:c r="Y13" s="90"/>
      <x:c r="Z13" s="90"/>
      <x:c r="AA13" s="90"/>
      <x:c r="AB13" s="90"/>
      <x:c r="AC13" s="90"/>
      <x:c r="AD13" s="90"/>
      <x:c r="AE13" s="90"/>
    </x:row>
    <x:row r="14">
      <x:c r="A14" s="93" t="str">
        <x:v>Artist 3</x:v>
      </x:c>
      <x:c r="B14" s="95" t="n">
        <x:v>9</x:v>
      </x:c>
      <x:c r="C14" s="119" t="str">
        <x:v>Sustainable</x:v>
      </x:c>
      <x:c r="D14" s="119" t="str">
        <x:v>Sustainable</x:v>
      </x:c>
      <x:c r="E14" s="119" t="str">
        <x:v>Sustainable</x:v>
      </x:c>
      <x:c r="F14" s="93"/>
      <x:c r="G14" s="93"/>
      <x:c r="H14" s="93"/>
      <x:c r="I14" s="90"/>
      <x:c r="J14" s="90"/>
      <x:c r="K14" s="90"/>
      <x:c r="L14" s="90"/>
      <x:c r="M14" s="90"/>
      <x:c r="N14" s="90"/>
      <x:c r="O14" s="90"/>
      <x:c r="P14" s="90"/>
      <x:c r="Q14" s="90"/>
      <x:c r="R14" s="90"/>
      <x:c r="S14" s="90"/>
      <x:c r="T14" s="90"/>
      <x:c r="U14" s="90"/>
      <x:c r="V14" s="90"/>
      <x:c r="W14" s="90"/>
      <x:c r="X14" s="90"/>
      <x:c r="Y14" s="90"/>
      <x:c r="Z14" s="90"/>
      <x:c r="AA14" s="90"/>
      <x:c r="AB14" s="90"/>
      <x:c r="AC14" s="90"/>
      <x:c r="AD14" s="90"/>
      <x:c r="AE14" s="90"/>
    </x:row>
    <x:row r="15">
      <x:c r="A15" s="93" t="str">
        <x:v>Artist 4</x:v>
      </x:c>
      <x:c r="B15" s="95" t="n">
        <x:v>12</x:v>
      </x:c>
      <x:c r="C15" s="119" t="str">
        <x:v>Developmental</x:v>
      </x:c>
      <x:c r="D15" s="119" t="str">
        <x:v>Breakout</x:v>
      </x:c>
      <x:c r="E15" s="119" t="str">
        <x:v>Breakout</x:v>
      </x:c>
      <x:c r="F15" s="93"/>
      <x:c r="G15" s="93"/>
      <x:c r="H15" s="93"/>
      <x:c r="I15" s="90"/>
      <x:c r="J15" s="90"/>
      <x:c r="K15" s="90"/>
      <x:c r="L15" s="90"/>
      <x:c r="M15" s="90"/>
      <x:c r="N15" s="90"/>
      <x:c r="O15" s="90"/>
      <x:c r="P15" s="90"/>
      <x:c r="Q15" s="90"/>
      <x:c r="R15" s="90"/>
      <x:c r="S15" s="90"/>
      <x:c r="T15" s="90"/>
      <x:c r="U15" s="90"/>
      <x:c r="V15" s="90"/>
      <x:c r="W15" s="90"/>
      <x:c r="X15" s="90"/>
      <x:c r="Y15" s="90"/>
      <x:c r="Z15" s="90"/>
      <x:c r="AA15" s="90"/>
      <x:c r="AB15" s="90"/>
      <x:c r="AC15" s="90"/>
      <x:c r="AD15" s="90"/>
      <x:c r="AE15" s="90"/>
    </x:row>
    <x:row r="16">
      <x:c r="A16" s="93" t="str">
        <x:v>Artist 5</x:v>
      </x:c>
      <x:c r="B16" s="95" t="n">
        <x:v>15</x:v>
      </x:c>
      <x:c r="C16" s="119" t="str">
        <x:v>Developmental</x:v>
      </x:c>
      <x:c r="D16" s="119" t="str">
        <x:v>Sustainable</x:v>
      </x:c>
      <x:c r="E16" s="119" t="str">
        <x:v>Sustainable</x:v>
      </x:c>
      <x:c r="F16" s="93"/>
      <x:c r="G16" s="93"/>
      <x:c r="H16" s="93"/>
      <x:c r="I16" s="90"/>
      <x:c r="J16" s="90"/>
      <x:c r="K16" s="90"/>
      <x:c r="L16" s="90"/>
      <x:c r="M16" s="90"/>
      <x:c r="N16" s="90"/>
      <x:c r="O16" s="90"/>
      <x:c r="P16" s="90"/>
      <x:c r="Q16" s="90"/>
      <x:c r="R16" s="90"/>
      <x:c r="S16" s="90"/>
      <x:c r="T16" s="90"/>
      <x:c r="U16" s="90"/>
      <x:c r="V16" s="90"/>
      <x:c r="W16" s="90"/>
      <x:c r="X16" s="90"/>
      <x:c r="Y16" s="90"/>
      <x:c r="Z16" s="90"/>
      <x:c r="AA16" s="90"/>
      <x:c r="AB16" s="90"/>
      <x:c r="AC16" s="90"/>
      <x:c r="AD16" s="90"/>
      <x:c r="AE16" s="90"/>
    </x:row>
    <x:row r="17">
      <x:c r="A17" s="93" t="str">
        <x:v>Artist 6</x:v>
      </x:c>
      <x:c r="B17" s="95" t="n">
        <x:v>18</x:v>
      </x:c>
      <x:c r="C17" s="119" t="str">
        <x:v>Sustainable</x:v>
      </x:c>
      <x:c r="D17" s="119" t="str">
        <x:v>Sustainable</x:v>
      </x:c>
      <x:c r="E17" s="119" t="str">
        <x:v>Sustainable</x:v>
      </x:c>
      <x:c r="F17" s="93"/>
      <x:c r="G17" s="93"/>
      <x:c r="H17" s="93"/>
      <x:c r="I17" s="90"/>
      <x:c r="J17" s="90"/>
      <x:c r="K17" s="90"/>
      <x:c r="L17" s="90"/>
      <x:c r="M17" s="90"/>
      <x:c r="N17" s="90"/>
      <x:c r="O17" s="90"/>
      <x:c r="P17" s="90"/>
      <x:c r="Q17" s="90"/>
      <x:c r="R17" s="90"/>
      <x:c r="S17" s="90"/>
      <x:c r="T17" s="90"/>
      <x:c r="U17" s="90"/>
      <x:c r="V17" s="90"/>
      <x:c r="W17" s="90"/>
      <x:c r="X17" s="90"/>
      <x:c r="Y17" s="90"/>
      <x:c r="Z17" s="90"/>
      <x:c r="AA17" s="90"/>
      <x:c r="AB17" s="90"/>
      <x:c r="AC17" s="90"/>
      <x:c r="AD17" s="90"/>
      <x:c r="AE17" s="90"/>
    </x:row>
    <x:row r="18">
      <x:c r="A18" s="93" t="str">
        <x:v>Artist 7</x:v>
      </x:c>
      <x:c r="B18" s="95" t="n">
        <x:v>21</x:v>
      </x:c>
      <x:c r="C18" s="119" t="str">
        <x:v>Not Funded</x:v>
      </x:c>
      <x:c r="D18" s="119" t="str">
        <x:v>Sustainable</x:v>
      </x:c>
      <x:c r="E18" s="119" t="str">
        <x:v>Sustainable</x:v>
      </x:c>
      <x:c r="F18" s="93"/>
      <x:c r="G18" s="93"/>
      <x:c r="H18" s="93"/>
      <x:c r="I18" s="90"/>
      <x:c r="J18" s="90"/>
      <x:c r="K18" s="90"/>
      <x:c r="L18" s="90"/>
      <x:c r="M18" s="90"/>
      <x:c r="N18" s="90"/>
      <x:c r="O18" s="90"/>
      <x:c r="P18" s="90"/>
      <x:c r="Q18" s="90"/>
      <x:c r="R18" s="90"/>
      <x:c r="S18" s="90"/>
      <x:c r="T18" s="90"/>
      <x:c r="U18" s="90"/>
      <x:c r="V18" s="90"/>
      <x:c r="W18" s="90"/>
      <x:c r="X18" s="90"/>
      <x:c r="Y18" s="90"/>
      <x:c r="Z18" s="90"/>
      <x:c r="AA18" s="90"/>
      <x:c r="AB18" s="90"/>
      <x:c r="AC18" s="90"/>
      <x:c r="AD18" s="90"/>
      <x:c r="AE18" s="90"/>
    </x:row>
    <x:row r="19">
      <x:c r="A19" s="93" t="str">
        <x:v>Artist 8</x:v>
      </x:c>
      <x:c r="B19" s="95" t="n">
        <x:v>24</x:v>
      </x:c>
      <x:c r="C19" s="119" t="str">
        <x:v>Not Funded</x:v>
      </x:c>
      <x:c r="D19" s="119" t="str">
        <x:v>Developmental</x:v>
      </x:c>
      <x:c r="E19" s="119" t="str">
        <x:v>Developmental</x:v>
      </x:c>
      <x:c r="F19" s="93"/>
      <x:c r="G19" s="93"/>
      <x:c r="H19" s="93"/>
      <x:c r="I19" s="90"/>
      <x:c r="J19" s="90"/>
      <x:c r="K19" s="90"/>
      <x:c r="L19" s="90"/>
      <x:c r="M19" s="90"/>
      <x:c r="N19" s="90"/>
      <x:c r="O19" s="90"/>
      <x:c r="P19" s="90"/>
      <x:c r="Q19" s="90"/>
      <x:c r="R19" s="90"/>
      <x:c r="S19" s="90"/>
      <x:c r="T19" s="90"/>
      <x:c r="U19" s="90"/>
      <x:c r="V19" s="90"/>
      <x:c r="W19" s="90"/>
      <x:c r="X19" s="90"/>
      <x:c r="Y19" s="90"/>
      <x:c r="Z19" s="90"/>
      <x:c r="AA19" s="90"/>
      <x:c r="AB19" s="90"/>
      <x:c r="AC19" s="90"/>
      <x:c r="AD19" s="90"/>
      <x:c r="AE19" s="90"/>
    </x:row>
    <x:row r="20">
      <x:c r="A20" s="93" t="str">
        <x:v>Artist 9</x:v>
      </x:c>
      <x:c r="B20" s="95" t="n">
        <x:v>27</x:v>
      </x:c>
      <x:c r="C20" s="119" t="str">
        <x:v>Not Funded</x:v>
      </x:c>
      <x:c r="D20" s="119" t="str">
        <x:v>Not Funded</x:v>
      </x:c>
      <x:c r="E20" s="119" t="str">
        <x:v>Developmental</x:v>
      </x:c>
      <x:c r="F20" s="93"/>
      <x:c r="G20" s="93"/>
      <x:c r="H20" s="93"/>
      <x:c r="I20" s="90"/>
      <x:c r="J20" s="90"/>
      <x:c r="K20" s="90"/>
      <x:c r="L20" s="90"/>
      <x:c r="M20" s="90"/>
      <x:c r="N20" s="90"/>
      <x:c r="O20" s="90"/>
      <x:c r="P20" s="90"/>
      <x:c r="Q20" s="90"/>
      <x:c r="R20" s="90"/>
      <x:c r="S20" s="90"/>
      <x:c r="T20" s="90"/>
      <x:c r="U20" s="90"/>
      <x:c r="V20" s="90"/>
      <x:c r="W20" s="90"/>
      <x:c r="X20" s="90"/>
      <x:c r="Y20" s="90"/>
      <x:c r="Z20" s="90"/>
      <x:c r="AA20" s="90"/>
      <x:c r="AB20" s="90"/>
      <x:c r="AC20" s="90"/>
      <x:c r="AD20" s="90"/>
      <x:c r="AE20" s="90"/>
    </x:row>
    <x:row r="21">
      <x:c r="A21" s="93" t="str">
        <x:v>Artist 10</x:v>
      </x:c>
      <x:c r="B21" s="95" t="n">
        <x:v>29</x:v>
      </x:c>
      <x:c r="C21" s="119" t="str">
        <x:v>Not Funded</x:v>
      </x:c>
      <x:c r="D21" s="119" t="str">
        <x:v>Not Funded</x:v>
      </x:c>
      <x:c r="E21" s="119" t="str">
        <x:v>Breakout</x:v>
      </x:c>
      <x:c r="F21" s="93"/>
      <x:c r="G21" s="93"/>
      <x:c r="H21" s="93"/>
      <x:c r="I21" s="90"/>
      <x:c r="J21" s="90"/>
      <x:c r="K21" s="90"/>
      <x:c r="L21" s="90"/>
      <x:c r="M21" s="90"/>
      <x:c r="N21" s="90"/>
      <x:c r="O21" s="90"/>
      <x:c r="P21" s="90"/>
      <x:c r="Q21" s="90"/>
      <x:c r="R21" s="90"/>
      <x:c r="S21" s="90"/>
      <x:c r="T21" s="90"/>
      <x:c r="U21" s="90"/>
      <x:c r="V21" s="90"/>
      <x:c r="W21" s="90"/>
      <x:c r="X21" s="90"/>
      <x:c r="Y21" s="90"/>
      <x:c r="Z21" s="90"/>
      <x:c r="AA21" s="90"/>
      <x:c r="AB21" s="90"/>
      <x:c r="AC21" s="90"/>
      <x:c r="AD21" s="90"/>
      <x:c r="AE21" s="90"/>
    </x:row>
    <x:row r="22">
      <x:c r="A22" s="93"/>
      <x:c r="B22" s="95"/>
      <x:c r="C22" s="119"/>
      <x:c r="D22" s="119"/>
      <x:c r="E22" s="119"/>
      <x:c r="F22" s="93"/>
      <x:c r="G22" s="93"/>
      <x:c r="H22" s="93"/>
      <x:c r="I22" s="90"/>
      <x:c r="J22" s="90"/>
      <x:c r="K22" s="90"/>
      <x:c r="L22" s="90"/>
      <x:c r="M22" s="90"/>
      <x:c r="N22" s="90"/>
      <x:c r="O22" s="90"/>
      <x:c r="P22" s="90"/>
      <x:c r="Q22" s="90"/>
      <x:c r="R22" s="90"/>
      <x:c r="S22" s="90"/>
      <x:c r="T22" s="90"/>
      <x:c r="U22" s="90"/>
      <x:c r="V22" s="90"/>
      <x:c r="W22" s="90"/>
      <x:c r="X22" s="90"/>
      <x:c r="Y22" s="90"/>
      <x:c r="Z22" s="90"/>
      <x:c r="AA22" s="90"/>
      <x:c r="AB22" s="90"/>
      <x:c r="AC22" s="90"/>
      <x:c r="AD22" s="90"/>
      <x:c r="AE22" s="90"/>
    </x:row>
    <x:row r="23">
      <x:c r="A23" s="93"/>
      <x:c r="B23" s="95"/>
      <x:c r="C23" s="119"/>
      <x:c r="D23" s="119"/>
      <x:c r="E23" s="119"/>
      <x:c r="F23" s="93"/>
      <x:c r="G23" s="93"/>
      <x:c r="H23" s="93"/>
      <x:c r="I23" s="90"/>
      <x:c r="J23" s="90"/>
      <x:c r="K23" s="90"/>
      <x:c r="L23" s="90"/>
      <x:c r="M23" s="90"/>
      <x:c r="N23" s="90"/>
      <x:c r="O23" s="90"/>
      <x:c r="P23" s="90"/>
      <x:c r="Q23" s="90"/>
      <x:c r="R23" s="90"/>
      <x:c r="S23" s="90"/>
      <x:c r="T23" s="90"/>
      <x:c r="U23" s="90"/>
      <x:c r="V23" s="90"/>
      <x:c r="W23" s="90"/>
      <x:c r="X23" s="90"/>
      <x:c r="Y23" s="90"/>
      <x:c r="Z23" s="90"/>
      <x:c r="AA23" s="90"/>
      <x:c r="AB23" s="90"/>
      <x:c r="AC23" s="90"/>
      <x:c r="AD23" s="90"/>
      <x:c r="AE23" s="90"/>
    </x:row>
    <x:row r="24">
      <x:c r="A24" s="93"/>
      <x:c r="B24" s="95"/>
      <x:c r="C24" s="119"/>
      <x:c r="D24" s="119"/>
      <x:c r="E24" s="119"/>
      <x:c r="F24" s="93"/>
      <x:c r="G24" s="93"/>
      <x:c r="H24" s="93"/>
      <x:c r="I24" s="90"/>
      <x:c r="J24" s="90"/>
      <x:c r="K24" s="90"/>
      <x:c r="L24" s="90"/>
      <x:c r="M24" s="90"/>
      <x:c r="N24" s="90"/>
      <x:c r="O24" s="90"/>
      <x:c r="P24" s="90"/>
      <x:c r="Q24" s="90"/>
      <x:c r="R24" s="90"/>
      <x:c r="S24" s="90"/>
      <x:c r="T24" s="90"/>
      <x:c r="U24" s="90"/>
      <x:c r="V24" s="90"/>
      <x:c r="W24" s="90"/>
      <x:c r="X24" s="90"/>
      <x:c r="Y24" s="90"/>
      <x:c r="Z24" s="90"/>
      <x:c r="AA24" s="90"/>
      <x:c r="AB24" s="90"/>
      <x:c r="AC24" s="90"/>
      <x:c r="AD24" s="90"/>
      <x:c r="AE24" s="90"/>
    </x:row>
    <x:row r="25">
      <x:c r="A25" s="93"/>
      <x:c r="B25" s="95"/>
      <x:c r="C25" s="119"/>
      <x:c r="D25" s="119"/>
      <x:c r="E25" s="119"/>
      <x:c r="F25" s="93"/>
      <x:c r="G25" s="93"/>
      <x:c r="H25" s="93"/>
      <x:c r="I25" s="90"/>
      <x:c r="J25" s="90"/>
      <x:c r="K25" s="90"/>
      <x:c r="L25" s="90"/>
      <x:c r="M25" s="90"/>
      <x:c r="N25" s="90"/>
      <x:c r="O25" s="90"/>
      <x:c r="P25" s="90"/>
      <x:c r="Q25" s="90"/>
      <x:c r="R25" s="90"/>
      <x:c r="S25" s="90"/>
      <x:c r="T25" s="90"/>
      <x:c r="U25" s="90"/>
      <x:c r="V25" s="90"/>
      <x:c r="W25" s="90"/>
      <x:c r="X25" s="90"/>
      <x:c r="Y25" s="90"/>
      <x:c r="Z25" s="90"/>
      <x:c r="AA25" s="90"/>
      <x:c r="AB25" s="90"/>
      <x:c r="AC25" s="90"/>
      <x:c r="AD25" s="90"/>
      <x:c r="AE25" s="90"/>
    </x:row>
    <x:row r="26">
      <x:c r="A26" s="93"/>
      <x:c r="B26" s="95"/>
      <x:c r="C26" s="119"/>
      <x:c r="D26" s="119"/>
      <x:c r="E26" s="119"/>
      <x:c r="F26" s="93"/>
      <x:c r="G26" s="93"/>
      <x:c r="H26" s="93"/>
      <x:c r="I26" s="90"/>
      <x:c r="J26" s="90"/>
      <x:c r="K26" s="90"/>
      <x:c r="L26" s="90"/>
      <x:c r="M26" s="90"/>
      <x:c r="N26" s="90"/>
      <x:c r="O26" s="90"/>
      <x:c r="P26" s="90"/>
      <x:c r="Q26" s="90"/>
      <x:c r="R26" s="90"/>
      <x:c r="S26" s="90"/>
      <x:c r="T26" s="90"/>
      <x:c r="U26" s="90"/>
      <x:c r="V26" s="90"/>
      <x:c r="W26" s="90"/>
      <x:c r="X26" s="90"/>
      <x:c r="Y26" s="90"/>
      <x:c r="Z26" s="90"/>
      <x:c r="AA26" s="90"/>
      <x:c r="AB26" s="90"/>
      <x:c r="AC26" s="90"/>
      <x:c r="AD26" s="90"/>
      <x:c r="AE26" s="90"/>
    </x:row>
    <x:row r="27">
      <x:c r="A27" s="93"/>
      <x:c r="B27" s="95"/>
      <x:c r="C27" s="119"/>
      <x:c r="D27" s="119"/>
      <x:c r="E27" s="119"/>
      <x:c r="F27" s="93"/>
      <x:c r="G27" s="93"/>
      <x:c r="H27" s="93"/>
      <x:c r="I27" s="90"/>
      <x:c r="J27" s="90"/>
      <x:c r="K27" s="90"/>
      <x:c r="L27" s="90"/>
      <x:c r="M27" s="90"/>
      <x:c r="N27" s="90"/>
      <x:c r="O27" s="90"/>
      <x:c r="P27" s="90"/>
      <x:c r="Q27" s="90"/>
      <x:c r="R27" s="90"/>
      <x:c r="S27" s="90"/>
      <x:c r="T27" s="90"/>
      <x:c r="U27" s="90"/>
      <x:c r="V27" s="90"/>
      <x:c r="W27" s="90"/>
      <x:c r="X27" s="90"/>
      <x:c r="Y27" s="90"/>
      <x:c r="Z27" s="90"/>
      <x:c r="AA27" s="90"/>
      <x:c r="AB27" s="90"/>
      <x:c r="AC27" s="90"/>
      <x:c r="AD27" s="90"/>
      <x:c r="AE27" s="90"/>
    </x:row>
    <x:row r="28">
      <x:c r="A28" s="93"/>
      <x:c r="B28" s="95"/>
      <x:c r="C28" s="119"/>
      <x:c r="D28" s="119"/>
      <x:c r="E28" s="119"/>
      <x:c r="F28" s="93"/>
      <x:c r="G28" s="93"/>
      <x:c r="H28" s="93"/>
      <x:c r="I28" s="90"/>
      <x:c r="J28" s="90"/>
      <x:c r="K28" s="90"/>
      <x:c r="L28" s="90"/>
      <x:c r="M28" s="90"/>
      <x:c r="N28" s="90"/>
      <x:c r="O28" s="90"/>
      <x:c r="P28" s="90"/>
      <x:c r="Q28" s="90"/>
      <x:c r="R28" s="90"/>
      <x:c r="S28" s="90"/>
      <x:c r="T28" s="90"/>
      <x:c r="U28" s="90"/>
      <x:c r="V28" s="90"/>
      <x:c r="W28" s="90"/>
      <x:c r="X28" s="90"/>
      <x:c r="Y28" s="90"/>
      <x:c r="Z28" s="90"/>
      <x:c r="AA28" s="90"/>
      <x:c r="AB28" s="90"/>
      <x:c r="AC28" s="90"/>
      <x:c r="AD28" s="90"/>
      <x:c r="AE28" s="90"/>
    </x:row>
    <x:row r="29">
      <x:c r="A29" s="93"/>
      <x:c r="B29" s="95"/>
      <x:c r="C29" s="119"/>
      <x:c r="D29" s="119"/>
      <x:c r="E29" s="119"/>
      <x:c r="F29" s="93"/>
      <x:c r="G29" s="93"/>
      <x:c r="H29" s="93"/>
      <x:c r="I29" s="90"/>
      <x:c r="J29" s="90"/>
      <x:c r="K29" s="90"/>
      <x:c r="L29" s="90"/>
      <x:c r="M29" s="90"/>
      <x:c r="N29" s="90"/>
      <x:c r="O29" s="90"/>
      <x:c r="P29" s="90"/>
      <x:c r="Q29" s="90"/>
      <x:c r="R29" s="90"/>
      <x:c r="S29" s="90"/>
      <x:c r="T29" s="90"/>
      <x:c r="U29" s="90"/>
      <x:c r="V29" s="90"/>
      <x:c r="W29" s="90"/>
      <x:c r="X29" s="90"/>
      <x:c r="Y29" s="90"/>
      <x:c r="Z29" s="90"/>
      <x:c r="AA29" s="90"/>
      <x:c r="AB29" s="90"/>
      <x:c r="AC29" s="90"/>
      <x:c r="AD29" s="90"/>
      <x:c r="AE29" s="90"/>
    </x:row>
    <x:row r="30">
      <x:c r="A30" s="93"/>
      <x:c r="B30" s="95"/>
      <x:c r="C30" s="119"/>
      <x:c r="D30" s="119"/>
      <x:c r="E30" s="119"/>
      <x:c r="F30" s="93"/>
      <x:c r="G30" s="93"/>
      <x:c r="H30" s="93"/>
      <x:c r="I30" s="90"/>
      <x:c r="J30" s="90"/>
      <x:c r="K30" s="90"/>
      <x:c r="L30" s="90"/>
      <x:c r="M30" s="90"/>
      <x:c r="N30" s="90"/>
      <x:c r="O30" s="90"/>
      <x:c r="P30" s="90"/>
      <x:c r="Q30" s="90"/>
      <x:c r="R30" s="90"/>
      <x:c r="S30" s="90"/>
      <x:c r="T30" s="90"/>
      <x:c r="U30" s="90"/>
      <x:c r="V30" s="90"/>
      <x:c r="W30" s="90"/>
      <x:c r="X30" s="90"/>
      <x:c r="Y30" s="90"/>
      <x:c r="Z30" s="90"/>
      <x:c r="AA30" s="90"/>
      <x:c r="AB30" s="90"/>
      <x:c r="AC30" s="90"/>
      <x:c r="AD30" s="90"/>
      <x:c r="AE30" s="90"/>
    </x:row>
    <x:row r="31">
      <x:c r="A31" s="93"/>
      <x:c r="B31" s="95"/>
      <x:c r="C31" s="119"/>
      <x:c r="D31" s="119"/>
      <x:c r="E31" s="119"/>
      <x:c r="F31" s="93"/>
      <x:c r="G31" s="93"/>
      <x:c r="H31" s="93"/>
      <x:c r="I31" s="90"/>
      <x:c r="J31" s="90"/>
      <x:c r="K31" s="90"/>
      <x:c r="L31" s="90"/>
      <x:c r="M31" s="90"/>
      <x:c r="N31" s="90"/>
      <x:c r="O31" s="90"/>
      <x:c r="P31" s="90"/>
      <x:c r="Q31" s="90"/>
      <x:c r="R31" s="90"/>
      <x:c r="S31" s="90"/>
      <x:c r="T31" s="90"/>
      <x:c r="U31" s="90"/>
      <x:c r="V31" s="90"/>
      <x:c r="W31" s="90"/>
      <x:c r="X31" s="90"/>
      <x:c r="Y31" s="90"/>
      <x:c r="Z31" s="90"/>
      <x:c r="AA31" s="90"/>
      <x:c r="AB31" s="90"/>
      <x:c r="AC31" s="90"/>
      <x:c r="AD31" s="90"/>
      <x:c r="AE31" s="90"/>
    </x:row>
    <x:row r="32">
      <x:c r="A32" s="93"/>
      <x:c r="B32" s="93"/>
      <x:c r="C32" s="93"/>
      <x:c r="D32" s="93"/>
      <x:c r="E32" s="93"/>
      <x:c r="F32" s="93"/>
      <x:c r="G32" s="93"/>
      <x:c r="H32" s="93"/>
      <x:c r="I32" s="90"/>
      <x:c r="J32" s="90"/>
      <x:c r="K32" s="90"/>
      <x:c r="L32" s="90"/>
      <x:c r="M32" s="90"/>
      <x:c r="N32" s="90"/>
      <x:c r="O32" s="90"/>
      <x:c r="P32" s="90"/>
      <x:c r="Q32" s="90"/>
      <x:c r="R32" s="90"/>
      <x:c r="S32" s="90"/>
      <x:c r="T32" s="90"/>
      <x:c r="U32" s="90"/>
      <x:c r="V32" s="90"/>
      <x:c r="W32" s="90"/>
      <x:c r="X32" s="90"/>
      <x:c r="Y32" s="90"/>
      <x:c r="Z32" s="90"/>
      <x:c r="AA32" s="90"/>
      <x:c r="AB32" s="90"/>
      <x:c r="AC32" s="90"/>
      <x:c r="AD32" s="90"/>
      <x:c r="AE32" s="90"/>
    </x:row>
    <x:row r="33" ht="20" customHeight="1">
      <x:c r="A33" s="148" t="str">
        <x:v>RETURN CURVE ASSUMPTIONS</x:v>
      </x:c>
      <x:c r="B33" s="148" t="str">
        <x:v>RETURN CURVE ASSUMPTIONS</x:v>
      </x:c>
      <x:c r="C33" s="148" t="str">
        <x:v>RETURN CURVE ASSUMPTIONS</x:v>
      </x:c>
      <x:c r="D33" s="148" t="str">
        <x:v>RETURN CURVE ASSUMPTIONS</x:v>
      </x:c>
      <x:c r="E33" s="148" t="str">
        <x:v>RETURN CURVE ASSUMPTIONS</x:v>
      </x:c>
      <x:c r="F33" s="148" t="str">
        <x:v>RETURN CURVE ASSUMPTIONS</x:v>
      </x:c>
      <x:c r="G33" s="148" t="str">
        <x:v>RETURN CURVE ASSUMPTIONS</x:v>
      </x:c>
      <x:c r="H33" s="148" t="str">
        <x:v>RETURN CURVE ASSUMPTIONS</x:v>
      </x:c>
      <x:c r="I33" s="90"/>
      <x:c r="J33" s="90"/>
      <x:c r="K33" s="90"/>
      <x:c r="L33" s="90"/>
      <x:c r="M33" s="90"/>
      <x:c r="N33" s="90"/>
      <x:c r="O33" s="90"/>
      <x:c r="P33" s="90"/>
      <x:c r="Q33" s="90"/>
      <x:c r="R33" s="90"/>
      <x:c r="S33" s="90"/>
      <x:c r="T33" s="90"/>
      <x:c r="U33" s="90"/>
      <x:c r="V33" s="90"/>
      <x:c r="W33" s="90"/>
      <x:c r="X33" s="90"/>
      <x:c r="Y33" s="90"/>
      <x:c r="Z33" s="90"/>
      <x:c r="AA33" s="90"/>
      <x:c r="AB33" s="90"/>
      <x:c r="AC33" s="90"/>
      <x:c r="AD33" s="90"/>
      <x:c r="AE33" s="90"/>
    </x:row>
    <x:row r="34">
      <x:c r="A34" s="92" t="str">
        <x:v>Outcome Type</x:v>
      </x:c>
      <x:c r="B34" s="92" t="str">
        <x:v>Capital Rule</x:v>
      </x:c>
      <x:c r="C34" s="92" t="str">
        <x:v>Illustrative Company Receipt Pattern</x:v>
      </x:c>
      <x:c r="D34" s="92" t="str">
        <x:v>Purpose</x:v>
      </x:c>
      <x:c r="E34" s="93"/>
      <x:c r="F34" s="93"/>
      <x:c r="G34" s="93"/>
      <x:c r="H34" s="93"/>
      <x:c r="I34" s="90"/>
      <x:c r="J34" s="90"/>
      <x:c r="K34" s="90"/>
      <x:c r="L34" s="90"/>
      <x:c r="M34" s="90"/>
      <x:c r="N34" s="90"/>
      <x:c r="O34" s="90"/>
      <x:c r="P34" s="90"/>
      <x:c r="Q34" s="90"/>
      <x:c r="R34" s="90"/>
      <x:c r="S34" s="90"/>
      <x:c r="T34" s="90"/>
      <x:c r="U34" s="90"/>
      <x:c r="V34" s="90"/>
      <x:c r="W34" s="90"/>
      <x:c r="X34" s="90"/>
      <x:c r="Y34" s="90"/>
      <x:c r="Z34" s="90"/>
      <x:c r="AA34" s="90"/>
      <x:c r="AB34" s="90"/>
      <x:c r="AC34" s="90"/>
      <x:c r="AD34" s="90"/>
      <x:c r="AE34" s="90"/>
    </x:row>
    <x:row r="35">
      <x:c r="A35" s="119" t="str">
        <x:v>Developmental</x:v>
      </x:c>
      <x:c r="B35" s="119" t="str">
        <x:v>$30K staged capital</x:v>
      </x:c>
      <x:c r="C35" s="119" t="str">
        <x:v>No receipts M1-M6; ~0.56x cumulative over M7-M20</x:v>
      </x:c>
      <x:c r="D35" s="119" t="str">
        <x:v>Represents a talented artist with limited commercial traction</x:v>
      </x:c>
      <x:c r="E35" s="93"/>
      <x:c r="F35" s="93"/>
      <x:c r="G35" s="93"/>
      <x:c r="H35" s="93"/>
      <x:c r="I35" s="90"/>
      <x:c r="J35" s="90"/>
      <x:c r="K35" s="90"/>
      <x:c r="L35" s="90"/>
      <x:c r="M35" s="90"/>
      <x:c r="N35" s="90"/>
      <x:c r="O35" s="90"/>
      <x:c r="P35" s="90"/>
      <x:c r="Q35" s="90"/>
      <x:c r="R35" s="90"/>
      <x:c r="S35" s="90"/>
      <x:c r="T35" s="90"/>
      <x:c r="U35" s="90"/>
      <x:c r="V35" s="90"/>
      <x:c r="W35" s="90"/>
      <x:c r="X35" s="90"/>
      <x:c r="Y35" s="90"/>
      <x:c r="Z35" s="90"/>
      <x:c r="AA35" s="90"/>
      <x:c r="AB35" s="90"/>
      <x:c r="AC35" s="90"/>
      <x:c r="AD35" s="90"/>
      <x:c r="AE35" s="90"/>
    </x:row>
    <x:row r="36">
      <x:c r="A36" s="119" t="str">
        <x:v>Sustainable</x:v>
      </x:c>
      <x:c r="B36" s="119" t="str">
        <x:v>$50K staged capital</x:v>
      </x:c>
      <x:c r="C36" s="119" t="str">
        <x:v>~1.0x by M14; ~2.0x by M26; ~2.74x by M36</x:v>
      </x:c>
      <x:c r="D36" s="119" t="str">
        <x:v>Core working-artist outcome</x:v>
      </x:c>
      <x:c r="E36" s="93"/>
      <x:c r="F36" s="93"/>
      <x:c r="G36" s="93"/>
      <x:c r="H36" s="93"/>
      <x:c r="I36" s="90"/>
      <x:c r="J36" s="90"/>
      <x:c r="K36" s="90"/>
      <x:c r="L36" s="90"/>
      <x:c r="M36" s="90"/>
      <x:c r="N36" s="90"/>
      <x:c r="O36" s="90"/>
      <x:c r="P36" s="90"/>
      <x:c r="Q36" s="90"/>
      <x:c r="R36" s="90"/>
      <x:c r="S36" s="90"/>
      <x:c r="T36" s="90"/>
      <x:c r="U36" s="90"/>
      <x:c r="V36" s="90"/>
      <x:c r="W36" s="90"/>
      <x:c r="X36" s="90"/>
      <x:c r="Y36" s="90"/>
      <x:c r="Z36" s="90"/>
      <x:c r="AA36" s="90"/>
      <x:c r="AB36" s="90"/>
      <x:c r="AC36" s="90"/>
      <x:c r="AD36" s="90"/>
      <x:c r="AE36" s="90"/>
    </x:row>
    <x:row r="37">
      <x:c r="A37" s="119" t="str">
        <x:v>Breakout</x:v>
      </x:c>
      <x:c r="B37" s="119" t="str">
        <x:v>$50K staged capital</x:v>
      </x:c>
      <x:c r="C37" s="119" t="str">
        <x:v>~1.0x by M5; ~2.0x by M13; ~4.28x by M36</x:v>
      </x:c>
      <x:c r="D37" s="119" t="str">
        <x:v>Asymmetric upside case</x:v>
      </x:c>
      <x:c r="E37" s="93"/>
      <x:c r="F37" s="93"/>
      <x:c r="G37" s="93"/>
      <x:c r="H37" s="93"/>
      <x:c r="I37" s="90"/>
      <x:c r="J37" s="90"/>
      <x:c r="K37" s="90"/>
      <x:c r="L37" s="90"/>
      <x:c r="M37" s="90"/>
      <x:c r="N37" s="90"/>
      <x:c r="O37" s="90"/>
      <x:c r="P37" s="90"/>
      <x:c r="Q37" s="90"/>
      <x:c r="R37" s="90"/>
      <x:c r="S37" s="90"/>
      <x:c r="T37" s="90"/>
      <x:c r="U37" s="90"/>
      <x:c r="V37" s="90"/>
      <x:c r="W37" s="90"/>
      <x:c r="X37" s="90"/>
      <x:c r="Y37" s="90"/>
      <x:c r="Z37" s="90"/>
      <x:c r="AA37" s="90"/>
      <x:c r="AB37" s="90"/>
      <x:c r="AC37" s="90"/>
      <x:c r="AD37" s="90"/>
      <x:c r="AE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  <x:c r="M38" s="90"/>
      <x:c r="N38" s="90"/>
      <x:c r="O38" s="90"/>
      <x:c r="P38" s="90"/>
      <x:c r="Q38" s="90"/>
      <x:c r="R38" s="90"/>
      <x:c r="S38" s="90"/>
      <x:c r="T38" s="90"/>
      <x:c r="U38" s="90"/>
      <x:c r="V38" s="90"/>
      <x:c r="W38" s="90"/>
      <x:c r="X38" s="90"/>
      <x:c r="Y38" s="90"/>
      <x:c r="Z38" s="90"/>
      <x:c r="AA38" s="90"/>
      <x:c r="AB38" s="90"/>
      <x:c r="AC38" s="90"/>
      <x:c r="AD38" s="90"/>
      <x:c r="AE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  <x:c r="M39" s="90"/>
      <x:c r="N39" s="90"/>
      <x:c r="O39" s="90"/>
      <x:c r="P39" s="90"/>
      <x:c r="Q39" s="90"/>
      <x:c r="R39" s="90"/>
      <x:c r="S39" s="90"/>
      <x:c r="T39" s="90"/>
      <x:c r="U39" s="90"/>
      <x:c r="V39" s="90"/>
      <x:c r="W39" s="90"/>
      <x:c r="X39" s="90"/>
      <x:c r="Y39" s="90"/>
      <x:c r="Z39" s="90"/>
      <x:c r="AA39" s="90"/>
      <x:c r="AB39" s="90"/>
      <x:c r="AC39" s="90"/>
      <x:c r="AD39" s="90"/>
      <x:c r="AE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  <x:c r="M40" s="90"/>
      <x:c r="N40" s="90"/>
      <x:c r="O40" s="90"/>
      <x:c r="P40" s="90"/>
      <x:c r="Q40" s="90"/>
      <x:c r="R40" s="90"/>
      <x:c r="S40" s="90"/>
      <x:c r="T40" s="90"/>
      <x:c r="U40" s="90"/>
      <x:c r="V40" s="90"/>
      <x:c r="W40" s="90"/>
      <x:c r="X40" s="90"/>
      <x:c r="Y40" s="90"/>
      <x:c r="Z40" s="90"/>
      <x:c r="AA40" s="90"/>
      <x:c r="AB40" s="90"/>
      <x:c r="AC40" s="90"/>
      <x:c r="AD40" s="90"/>
      <x:c r="AE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  <x:c r="M41" s="90"/>
      <x:c r="N41" s="90"/>
      <x:c r="O41" s="90"/>
      <x:c r="P41" s="90"/>
      <x:c r="Q41" s="90"/>
      <x:c r="R41" s="90"/>
      <x:c r="S41" s="90"/>
      <x:c r="T41" s="90"/>
      <x:c r="U41" s="90"/>
      <x:c r="V41" s="90"/>
      <x:c r="W41" s="90"/>
      <x:c r="X41" s="90"/>
      <x:c r="Y41" s="90"/>
      <x:c r="Z41" s="90"/>
      <x:c r="AA41" s="90"/>
      <x:c r="AB41" s="90"/>
      <x:c r="AC41" s="90"/>
      <x:c r="AD41" s="90"/>
      <x:c r="AE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  <x:c r="M42" s="90"/>
      <x:c r="N42" s="90"/>
      <x:c r="O42" s="90"/>
      <x:c r="P42" s="90"/>
      <x:c r="Q42" s="90"/>
      <x:c r="R42" s="90"/>
      <x:c r="S42" s="90"/>
      <x:c r="T42" s="90"/>
      <x:c r="U42" s="90"/>
      <x:c r="V42" s="90"/>
      <x:c r="W42" s="90"/>
      <x:c r="X42" s="90"/>
      <x:c r="Y42" s="90"/>
      <x:c r="Z42" s="90"/>
      <x:c r="AA42" s="90"/>
      <x:c r="AB42" s="90"/>
      <x:c r="AC42" s="90"/>
      <x:c r="AD42" s="90"/>
      <x:c r="AE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  <x:c r="M43" s="90"/>
      <x:c r="N43" s="90"/>
      <x:c r="O43" s="90"/>
      <x:c r="P43" s="90"/>
      <x:c r="Q43" s="90"/>
      <x:c r="R43" s="90"/>
      <x:c r="S43" s="90"/>
      <x:c r="T43" s="90"/>
      <x:c r="U43" s="90"/>
      <x:c r="V43" s="90"/>
      <x:c r="W43" s="90"/>
      <x:c r="X43" s="90"/>
      <x:c r="Y43" s="90"/>
      <x:c r="Z43" s="90"/>
      <x:c r="AA43" s="90"/>
      <x:c r="AB43" s="90"/>
      <x:c r="AC43" s="90"/>
      <x:c r="AD43" s="90"/>
      <x:c r="AE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  <x:c r="M44" s="90"/>
      <x:c r="N44" s="90"/>
      <x:c r="O44" s="90"/>
      <x:c r="P44" s="90"/>
      <x:c r="Q44" s="90"/>
      <x:c r="R44" s="90"/>
      <x:c r="S44" s="90"/>
      <x:c r="T44" s="90"/>
      <x:c r="U44" s="90"/>
      <x:c r="V44" s="90"/>
      <x:c r="W44" s="90"/>
      <x:c r="X44" s="90"/>
      <x:c r="Y44" s="90"/>
      <x:c r="Z44" s="90"/>
      <x:c r="AA44" s="90"/>
      <x:c r="AB44" s="90"/>
      <x:c r="AC44" s="90"/>
      <x:c r="AD44" s="90"/>
      <x:c r="AE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  <x:c r="M45" s="90"/>
      <x:c r="N45" s="90"/>
      <x:c r="O45" s="90"/>
      <x:c r="P45" s="90"/>
      <x:c r="Q45" s="90"/>
      <x:c r="R45" s="90"/>
      <x:c r="S45" s="90"/>
      <x:c r="T45" s="90"/>
      <x:c r="U45" s="90"/>
      <x:c r="V45" s="90"/>
      <x:c r="W45" s="90"/>
      <x:c r="X45" s="90"/>
      <x:c r="Y45" s="90"/>
      <x:c r="Z45" s="90"/>
      <x:c r="AA45" s="90"/>
      <x:c r="AB45" s="90"/>
      <x:c r="AC45" s="90"/>
      <x:c r="AD45" s="90"/>
      <x:c r="AE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  <x:c r="M46" s="90"/>
      <x:c r="N46" s="90"/>
      <x:c r="O46" s="90"/>
      <x:c r="P46" s="90"/>
      <x:c r="Q46" s="90"/>
      <x:c r="R46" s="90"/>
      <x:c r="S46" s="90"/>
      <x:c r="T46" s="90"/>
      <x:c r="U46" s="90"/>
      <x:c r="V46" s="90"/>
      <x:c r="W46" s="90"/>
      <x:c r="X46" s="90"/>
      <x:c r="Y46" s="90"/>
      <x:c r="Z46" s="90"/>
      <x:c r="AA46" s="90"/>
      <x:c r="AB46" s="90"/>
      <x:c r="AC46" s="90"/>
      <x:c r="AD46" s="90"/>
      <x:c r="AE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  <x:c r="M47" s="90"/>
      <x:c r="N47" s="90"/>
      <x:c r="O47" s="90"/>
      <x:c r="P47" s="90"/>
      <x:c r="Q47" s="90"/>
      <x:c r="R47" s="90"/>
      <x:c r="S47" s="90"/>
      <x:c r="T47" s="90"/>
      <x:c r="U47" s="90"/>
      <x:c r="V47" s="90"/>
      <x:c r="W47" s="90"/>
      <x:c r="X47" s="90"/>
      <x:c r="Y47" s="90"/>
      <x:c r="Z47" s="90"/>
      <x:c r="AA47" s="90"/>
      <x:c r="AB47" s="90"/>
      <x:c r="AC47" s="90"/>
      <x:c r="AD47" s="90"/>
      <x:c r="AE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  <x:c r="M48" s="90"/>
      <x:c r="N48" s="90"/>
      <x:c r="O48" s="90"/>
      <x:c r="P48" s="90"/>
      <x:c r="Q48" s="90"/>
      <x:c r="R48" s="90"/>
      <x:c r="S48" s="90"/>
      <x:c r="T48" s="90"/>
      <x:c r="U48" s="90"/>
      <x:c r="V48" s="90"/>
      <x:c r="W48" s="90"/>
      <x:c r="X48" s="90"/>
      <x:c r="Y48" s="90"/>
      <x:c r="Z48" s="90"/>
      <x:c r="AA48" s="90"/>
      <x:c r="AB48" s="90"/>
      <x:c r="AC48" s="90"/>
      <x:c r="AD48" s="90"/>
      <x:c r="AE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  <x:c r="M49" s="90"/>
      <x:c r="N49" s="90"/>
      <x:c r="O49" s="90"/>
      <x:c r="P49" s="90"/>
      <x:c r="Q49" s="90"/>
      <x:c r="R49" s="90"/>
      <x:c r="S49" s="90"/>
      <x:c r="T49" s="90"/>
      <x:c r="U49" s="90"/>
      <x:c r="V49" s="90"/>
      <x:c r="W49" s="90"/>
      <x:c r="X49" s="90"/>
      <x:c r="Y49" s="90"/>
      <x:c r="Z49" s="90"/>
      <x:c r="AA49" s="90"/>
      <x:c r="AB49" s="90"/>
      <x:c r="AC49" s="90"/>
      <x:c r="AD49" s="90"/>
      <x:c r="AE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  <x:c r="M50" s="90"/>
      <x:c r="N50" s="90"/>
      <x:c r="O50" s="90"/>
      <x:c r="P50" s="90"/>
      <x:c r="Q50" s="90"/>
      <x:c r="R50" s="90"/>
      <x:c r="S50" s="90"/>
      <x:c r="T50" s="90"/>
      <x:c r="U50" s="90"/>
      <x:c r="V50" s="90"/>
      <x:c r="W50" s="90"/>
      <x:c r="X50" s="90"/>
      <x:c r="Y50" s="90"/>
      <x:c r="Z50" s="90"/>
      <x:c r="AA50" s="90"/>
      <x:c r="AB50" s="90"/>
      <x:c r="AC50" s="90"/>
      <x:c r="AD50" s="90"/>
      <x:c r="AE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  <x:c r="M51" s="90"/>
      <x:c r="N51" s="90"/>
      <x:c r="O51" s="90"/>
      <x:c r="P51" s="90"/>
      <x:c r="Q51" s="90"/>
      <x:c r="R51" s="90"/>
      <x:c r="S51" s="90"/>
      <x:c r="T51" s="90"/>
      <x:c r="U51" s="90"/>
      <x:c r="V51" s="90"/>
      <x:c r="W51" s="90"/>
      <x:c r="X51" s="90"/>
      <x:c r="Y51" s="90"/>
      <x:c r="Z51" s="90"/>
      <x:c r="AA51" s="90"/>
      <x:c r="AB51" s="90"/>
      <x:c r="AC51" s="90"/>
      <x:c r="AD51" s="90"/>
      <x:c r="AE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  <x:c r="M52" s="90"/>
      <x:c r="N52" s="90"/>
      <x:c r="O52" s="90"/>
      <x:c r="P52" s="90"/>
      <x:c r="Q52" s="90"/>
      <x:c r="R52" s="90"/>
      <x:c r="S52" s="90"/>
      <x:c r="T52" s="90"/>
      <x:c r="U52" s="90"/>
      <x:c r="V52" s="90"/>
      <x:c r="W52" s="90"/>
      <x:c r="X52" s="90"/>
      <x:c r="Y52" s="90"/>
      <x:c r="Z52" s="90"/>
      <x:c r="AA52" s="90"/>
      <x:c r="AB52" s="90"/>
      <x:c r="AC52" s="90"/>
      <x:c r="AD52" s="90"/>
      <x:c r="AE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  <x:c r="M53" s="90"/>
      <x:c r="N53" s="90"/>
      <x:c r="O53" s="90"/>
      <x:c r="P53" s="90"/>
      <x:c r="Q53" s="90"/>
      <x:c r="R53" s="90"/>
      <x:c r="S53" s="90"/>
      <x:c r="T53" s="90"/>
      <x:c r="U53" s="90"/>
      <x:c r="V53" s="90"/>
      <x:c r="W53" s="90"/>
      <x:c r="X53" s="90"/>
      <x:c r="Y53" s="90"/>
      <x:c r="Z53" s="90"/>
      <x:c r="AA53" s="90"/>
      <x:c r="AB53" s="90"/>
      <x:c r="AC53" s="90"/>
      <x:c r="AD53" s="90"/>
      <x:c r="AE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  <x:c r="M54" s="90"/>
      <x:c r="N54" s="90"/>
      <x:c r="O54" s="90"/>
      <x:c r="P54" s="90"/>
      <x:c r="Q54" s="90"/>
      <x:c r="R54" s="90"/>
      <x:c r="S54" s="90"/>
      <x:c r="T54" s="90"/>
      <x:c r="U54" s="90"/>
      <x:c r="V54" s="90"/>
      <x:c r="W54" s="90"/>
      <x:c r="X54" s="90"/>
      <x:c r="Y54" s="90"/>
      <x:c r="Z54" s="90"/>
      <x:c r="AA54" s="90"/>
      <x:c r="AB54" s="90"/>
      <x:c r="AC54" s="90"/>
      <x:c r="AD54" s="90"/>
      <x:c r="AE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  <x:c r="M55" s="90"/>
      <x:c r="N55" s="90"/>
      <x:c r="O55" s="90"/>
      <x:c r="P55" s="90"/>
      <x:c r="Q55" s="90"/>
      <x:c r="R55" s="90"/>
      <x:c r="S55" s="90"/>
      <x:c r="T55" s="90"/>
      <x:c r="U55" s="90"/>
      <x:c r="V55" s="90"/>
      <x:c r="W55" s="90"/>
      <x:c r="X55" s="90"/>
      <x:c r="Y55" s="90"/>
      <x:c r="Z55" s="90"/>
      <x:c r="AA55" s="90"/>
      <x:c r="AB55" s="90"/>
      <x:c r="AC55" s="90"/>
      <x:c r="AD55" s="90"/>
      <x:c r="AE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  <x:c r="M56" s="90"/>
      <x:c r="N56" s="90"/>
      <x:c r="O56" s="90"/>
      <x:c r="P56" s="90"/>
      <x:c r="Q56" s="90"/>
      <x:c r="R56" s="90"/>
      <x:c r="S56" s="90"/>
      <x:c r="T56" s="90"/>
      <x:c r="U56" s="90"/>
      <x:c r="V56" s="90"/>
      <x:c r="W56" s="90"/>
      <x:c r="X56" s="90"/>
      <x:c r="Y56" s="90"/>
      <x:c r="Z56" s="90"/>
      <x:c r="AA56" s="90"/>
      <x:c r="AB56" s="90"/>
      <x:c r="AC56" s="90"/>
      <x:c r="AD56" s="90"/>
      <x:c r="AE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  <x:c r="M57" s="90"/>
      <x:c r="N57" s="90"/>
      <x:c r="O57" s="90"/>
      <x:c r="P57" s="90"/>
      <x:c r="Q57" s="90"/>
      <x:c r="R57" s="90"/>
      <x:c r="S57" s="90"/>
      <x:c r="T57" s="90"/>
      <x:c r="U57" s="90"/>
      <x:c r="V57" s="90"/>
      <x:c r="W57" s="90"/>
      <x:c r="X57" s="90"/>
      <x:c r="Y57" s="90"/>
      <x:c r="Z57" s="90"/>
      <x:c r="AA57" s="90"/>
      <x:c r="AB57" s="90"/>
      <x:c r="AC57" s="90"/>
      <x:c r="AD57" s="90"/>
      <x:c r="AE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  <x:c r="M58" s="90"/>
      <x:c r="N58" s="90"/>
      <x:c r="O58" s="90"/>
      <x:c r="P58" s="90"/>
      <x:c r="Q58" s="90"/>
      <x:c r="R58" s="90"/>
      <x:c r="S58" s="90"/>
      <x:c r="T58" s="90"/>
      <x:c r="U58" s="90"/>
      <x:c r="V58" s="90"/>
      <x:c r="W58" s="90"/>
      <x:c r="X58" s="90"/>
      <x:c r="Y58" s="90"/>
      <x:c r="Z58" s="90"/>
      <x:c r="AA58" s="90"/>
      <x:c r="AB58" s="90"/>
      <x:c r="AC58" s="90"/>
      <x:c r="AD58" s="90"/>
      <x:c r="AE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  <x:c r="M59" s="90"/>
      <x:c r="N59" s="90"/>
      <x:c r="O59" s="90"/>
      <x:c r="P59" s="90"/>
      <x:c r="Q59" s="90"/>
      <x:c r="R59" s="90"/>
      <x:c r="S59" s="90"/>
      <x:c r="T59" s="90"/>
      <x:c r="U59" s="90"/>
      <x:c r="V59" s="90"/>
      <x:c r="W59" s="90"/>
      <x:c r="X59" s="90"/>
      <x:c r="Y59" s="90"/>
      <x:c r="Z59" s="90"/>
      <x:c r="AA59" s="90"/>
      <x:c r="AB59" s="90"/>
      <x:c r="AC59" s="90"/>
      <x:c r="AD59" s="90"/>
      <x:c r="AE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  <x:c r="M60" s="90"/>
      <x:c r="N60" s="90"/>
      <x:c r="O60" s="90"/>
      <x:c r="P60" s="90"/>
      <x:c r="Q60" s="90"/>
      <x:c r="R60" s="90"/>
      <x:c r="S60" s="90"/>
      <x:c r="T60" s="90"/>
      <x:c r="U60" s="90"/>
      <x:c r="V60" s="90"/>
      <x:c r="W60" s="90"/>
      <x:c r="X60" s="90"/>
      <x:c r="Y60" s="90"/>
      <x:c r="Z60" s="90"/>
      <x:c r="AA60" s="90"/>
      <x:c r="AB60" s="90"/>
      <x:c r="AC60" s="90"/>
      <x:c r="AD60" s="90"/>
      <x:c r="AE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  <x:c r="M61" s="90"/>
      <x:c r="N61" s="90"/>
      <x:c r="O61" s="90"/>
      <x:c r="P61" s="90"/>
      <x:c r="Q61" s="90"/>
      <x:c r="R61" s="90"/>
      <x:c r="S61" s="90"/>
      <x:c r="T61" s="90"/>
      <x:c r="U61" s="90"/>
      <x:c r="V61" s="90"/>
      <x:c r="W61" s="90"/>
      <x:c r="X61" s="90"/>
      <x:c r="Y61" s="90"/>
      <x:c r="Z61" s="90"/>
      <x:c r="AA61" s="90"/>
      <x:c r="AB61" s="90"/>
      <x:c r="AC61" s="90"/>
      <x:c r="AD61" s="90"/>
      <x:c r="AE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  <x:c r="M62" s="90"/>
      <x:c r="N62" s="90"/>
      <x:c r="O62" s="90"/>
      <x:c r="P62" s="90"/>
      <x:c r="Q62" s="90"/>
      <x:c r="R62" s="90"/>
      <x:c r="S62" s="90"/>
      <x:c r="T62" s="90"/>
      <x:c r="U62" s="90"/>
      <x:c r="V62" s="90"/>
      <x:c r="W62" s="90"/>
      <x:c r="X62" s="90"/>
      <x:c r="Y62" s="90"/>
      <x:c r="Z62" s="90"/>
      <x:c r="AA62" s="90"/>
      <x:c r="AB62" s="90"/>
      <x:c r="AC62" s="90"/>
      <x:c r="AD62" s="90"/>
      <x:c r="AE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  <x:c r="M63" s="90"/>
      <x:c r="N63" s="90"/>
      <x:c r="O63" s="90"/>
      <x:c r="P63" s="90"/>
      <x:c r="Q63" s="90"/>
      <x:c r="R63" s="90"/>
      <x:c r="S63" s="90"/>
      <x:c r="T63" s="90"/>
      <x:c r="U63" s="90"/>
      <x:c r="V63" s="90"/>
      <x:c r="W63" s="90"/>
      <x:c r="X63" s="90"/>
      <x:c r="Y63" s="90"/>
      <x:c r="Z63" s="90"/>
      <x:c r="AA63" s="90"/>
      <x:c r="AB63" s="90"/>
      <x:c r="AC63" s="90"/>
      <x:c r="AD63" s="90"/>
      <x:c r="AE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  <x:c r="M64" s="90"/>
      <x:c r="N64" s="90"/>
      <x:c r="O64" s="90"/>
      <x:c r="P64" s="90"/>
      <x:c r="Q64" s="90"/>
      <x:c r="R64" s="90"/>
      <x:c r="S64" s="90"/>
      <x:c r="T64" s="90"/>
      <x:c r="U64" s="90"/>
      <x:c r="V64" s="90"/>
      <x:c r="W64" s="90"/>
      <x:c r="X64" s="90"/>
      <x:c r="Y64" s="90"/>
      <x:c r="Z64" s="90"/>
      <x:c r="AA64" s="90"/>
      <x:c r="AB64" s="90"/>
      <x:c r="AC64" s="90"/>
      <x:c r="AD64" s="90"/>
      <x:c r="AE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  <x:c r="M65" s="90"/>
      <x:c r="N65" s="90"/>
      <x:c r="O65" s="90"/>
      <x:c r="P65" s="90"/>
      <x:c r="Q65" s="90"/>
      <x:c r="R65" s="90"/>
      <x:c r="S65" s="90"/>
      <x:c r="T65" s="90"/>
      <x:c r="U65" s="90"/>
      <x:c r="V65" s="90"/>
      <x:c r="W65" s="90"/>
      <x:c r="X65" s="90"/>
      <x:c r="Y65" s="90"/>
      <x:c r="Z65" s="90"/>
      <x:c r="AA65" s="90"/>
      <x:c r="AB65" s="90"/>
      <x:c r="AC65" s="90"/>
      <x:c r="AD65" s="90"/>
      <x:c r="AE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  <x:c r="M66" s="90"/>
      <x:c r="N66" s="90"/>
      <x:c r="O66" s="90"/>
      <x:c r="P66" s="90"/>
      <x:c r="Q66" s="90"/>
      <x:c r="R66" s="90"/>
      <x:c r="S66" s="90"/>
      <x:c r="T66" s="90"/>
      <x:c r="U66" s="90"/>
      <x:c r="V66" s="90"/>
      <x:c r="W66" s="90"/>
      <x:c r="X66" s="90"/>
      <x:c r="Y66" s="90"/>
      <x:c r="Z66" s="90"/>
      <x:c r="AA66" s="90"/>
      <x:c r="AB66" s="90"/>
      <x:c r="AC66" s="90"/>
      <x:c r="AD66" s="90"/>
      <x:c r="AE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  <x:c r="M67" s="90"/>
      <x:c r="N67" s="90"/>
      <x:c r="O67" s="90"/>
      <x:c r="P67" s="90"/>
      <x:c r="Q67" s="90"/>
      <x:c r="R67" s="90"/>
      <x:c r="S67" s="90"/>
      <x:c r="T67" s="90"/>
      <x:c r="U67" s="90"/>
      <x:c r="V67" s="90"/>
      <x:c r="W67" s="90"/>
      <x:c r="X67" s="90"/>
      <x:c r="Y67" s="90"/>
      <x:c r="Z67" s="90"/>
      <x:c r="AA67" s="90"/>
      <x:c r="AB67" s="90"/>
      <x:c r="AC67" s="90"/>
      <x:c r="AD67" s="90"/>
      <x:c r="AE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  <x:c r="M68" s="90"/>
      <x:c r="N68" s="90"/>
      <x:c r="O68" s="90"/>
      <x:c r="P68" s="90"/>
      <x:c r="Q68" s="90"/>
      <x:c r="R68" s="90"/>
      <x:c r="S68" s="90"/>
      <x:c r="T68" s="90"/>
      <x:c r="U68" s="90"/>
      <x:c r="V68" s="90"/>
      <x:c r="W68" s="90"/>
      <x:c r="X68" s="90"/>
      <x:c r="Y68" s="90"/>
      <x:c r="Z68" s="90"/>
      <x:c r="AA68" s="90"/>
      <x:c r="AB68" s="90"/>
      <x:c r="AC68" s="90"/>
      <x:c r="AD68" s="90"/>
      <x:c r="AE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  <x:c r="M69" s="90"/>
      <x:c r="N69" s="90"/>
      <x:c r="O69" s="90"/>
      <x:c r="P69" s="90"/>
      <x:c r="Q69" s="90"/>
      <x:c r="R69" s="90"/>
      <x:c r="S69" s="90"/>
      <x:c r="T69" s="90"/>
      <x:c r="U69" s="90"/>
      <x:c r="V69" s="90"/>
      <x:c r="W69" s="90"/>
      <x:c r="X69" s="90"/>
      <x:c r="Y69" s="90"/>
      <x:c r="Z69" s="90"/>
      <x:c r="AA69" s="90"/>
      <x:c r="AB69" s="90"/>
      <x:c r="AC69" s="90"/>
      <x:c r="AD69" s="90"/>
      <x:c r="AE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  <x:c r="M70" s="90"/>
      <x:c r="N70" s="90"/>
      <x:c r="O70" s="90"/>
      <x:c r="P70" s="90"/>
      <x:c r="Q70" s="90"/>
      <x:c r="R70" s="90"/>
      <x:c r="S70" s="90"/>
      <x:c r="T70" s="90"/>
      <x:c r="U70" s="90"/>
      <x:c r="V70" s="90"/>
      <x:c r="W70" s="90"/>
      <x:c r="X70" s="90"/>
      <x:c r="Y70" s="90"/>
      <x:c r="Z70" s="90"/>
      <x:c r="AA70" s="90"/>
      <x:c r="AB70" s="90"/>
      <x:c r="AC70" s="90"/>
      <x:c r="AD70" s="90"/>
      <x:c r="AE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  <x:c r="M71" s="90"/>
      <x:c r="N71" s="90"/>
      <x:c r="O71" s="90"/>
      <x:c r="P71" s="90"/>
      <x:c r="Q71" s="90"/>
      <x:c r="R71" s="90"/>
      <x:c r="S71" s="90"/>
      <x:c r="T71" s="90"/>
      <x:c r="U71" s="90"/>
      <x:c r="V71" s="90"/>
      <x:c r="W71" s="90"/>
      <x:c r="X71" s="90"/>
      <x:c r="Y71" s="90"/>
      <x:c r="Z71" s="90"/>
      <x:c r="AA71" s="90"/>
      <x:c r="AB71" s="90"/>
      <x:c r="AC71" s="90"/>
      <x:c r="AD71" s="90"/>
      <x:c r="AE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  <x:c r="M72" s="90"/>
      <x:c r="N72" s="90"/>
      <x:c r="O72" s="90"/>
      <x:c r="P72" s="90"/>
      <x:c r="Q72" s="90"/>
      <x:c r="R72" s="90"/>
      <x:c r="S72" s="90"/>
      <x:c r="T72" s="90"/>
      <x:c r="U72" s="90"/>
      <x:c r="V72" s="90"/>
      <x:c r="W72" s="90"/>
      <x:c r="X72" s="90"/>
      <x:c r="Y72" s="90"/>
      <x:c r="Z72" s="90"/>
      <x:c r="AA72" s="90"/>
      <x:c r="AB72" s="90"/>
      <x:c r="AC72" s="90"/>
      <x:c r="AD72" s="90"/>
      <x:c r="AE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  <x:c r="M73" s="90"/>
      <x:c r="N73" s="90"/>
      <x:c r="O73" s="90"/>
      <x:c r="P73" s="90"/>
      <x:c r="Q73" s="90"/>
      <x:c r="R73" s="90"/>
      <x:c r="S73" s="90"/>
      <x:c r="T73" s="90"/>
      <x:c r="U73" s="90"/>
      <x:c r="V73" s="90"/>
      <x:c r="W73" s="90"/>
      <x:c r="X73" s="90"/>
      <x:c r="Y73" s="90"/>
      <x:c r="Z73" s="90"/>
      <x:c r="AA73" s="90"/>
      <x:c r="AB73" s="90"/>
      <x:c r="AC73" s="90"/>
      <x:c r="AD73" s="90"/>
      <x:c r="AE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  <x:c r="M74" s="90"/>
      <x:c r="N74" s="90"/>
      <x:c r="O74" s="90"/>
      <x:c r="P74" s="90"/>
      <x:c r="Q74" s="90"/>
      <x:c r="R74" s="90"/>
      <x:c r="S74" s="90"/>
      <x:c r="T74" s="90"/>
      <x:c r="U74" s="90"/>
      <x:c r="V74" s="90"/>
      <x:c r="W74" s="90"/>
      <x:c r="X74" s="90"/>
      <x:c r="Y74" s="90"/>
      <x:c r="Z74" s="90"/>
      <x:c r="AA74" s="90"/>
      <x:c r="AB74" s="90"/>
      <x:c r="AC74" s="90"/>
      <x:c r="AD74" s="90"/>
      <x:c r="AE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  <x:c r="M75" s="90"/>
      <x:c r="N75" s="90"/>
      <x:c r="O75" s="90"/>
      <x:c r="P75" s="90"/>
      <x:c r="Q75" s="90"/>
      <x:c r="R75" s="90"/>
      <x:c r="S75" s="90"/>
      <x:c r="T75" s="90"/>
      <x:c r="U75" s="90"/>
      <x:c r="V75" s="90"/>
      <x:c r="W75" s="90"/>
      <x:c r="X75" s="90"/>
      <x:c r="Y75" s="90"/>
      <x:c r="Z75" s="90"/>
      <x:c r="AA75" s="90"/>
      <x:c r="AB75" s="90"/>
      <x:c r="AC75" s="90"/>
      <x:c r="AD75" s="90"/>
      <x:c r="AE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  <x:c r="M76" s="90"/>
      <x:c r="N76" s="90"/>
      <x:c r="O76" s="90"/>
      <x:c r="P76" s="90"/>
      <x:c r="Q76" s="90"/>
      <x:c r="R76" s="90"/>
      <x:c r="S76" s="90"/>
      <x:c r="T76" s="90"/>
      <x:c r="U76" s="90"/>
      <x:c r="V76" s="90"/>
      <x:c r="W76" s="90"/>
      <x:c r="X76" s="90"/>
      <x:c r="Y76" s="90"/>
      <x:c r="Z76" s="90"/>
      <x:c r="AA76" s="90"/>
      <x:c r="AB76" s="90"/>
      <x:c r="AC76" s="90"/>
      <x:c r="AD76" s="90"/>
      <x:c r="AE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  <x:c r="M77" s="90"/>
      <x:c r="N77" s="90"/>
      <x:c r="O77" s="90"/>
      <x:c r="P77" s="90"/>
      <x:c r="Q77" s="90"/>
      <x:c r="R77" s="90"/>
      <x:c r="S77" s="90"/>
      <x:c r="T77" s="90"/>
      <x:c r="U77" s="90"/>
      <x:c r="V77" s="90"/>
      <x:c r="W77" s="90"/>
      <x:c r="X77" s="90"/>
      <x:c r="Y77" s="90"/>
      <x:c r="Z77" s="90"/>
      <x:c r="AA77" s="90"/>
      <x:c r="AB77" s="90"/>
      <x:c r="AC77" s="90"/>
      <x:c r="AD77" s="90"/>
      <x:c r="AE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  <x:c r="M78" s="90"/>
      <x:c r="N78" s="90"/>
      <x:c r="O78" s="90"/>
      <x:c r="P78" s="90"/>
      <x:c r="Q78" s="90"/>
      <x:c r="R78" s="90"/>
      <x:c r="S78" s="90"/>
      <x:c r="T78" s="90"/>
      <x:c r="U78" s="90"/>
      <x:c r="V78" s="90"/>
      <x:c r="W78" s="90"/>
      <x:c r="X78" s="90"/>
      <x:c r="Y78" s="90"/>
      <x:c r="Z78" s="90"/>
      <x:c r="AA78" s="90"/>
      <x:c r="AB78" s="90"/>
      <x:c r="AC78" s="90"/>
      <x:c r="AD78" s="90"/>
      <x:c r="AE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  <x:c r="M79" s="90"/>
      <x:c r="N79" s="90"/>
      <x:c r="O79" s="90"/>
      <x:c r="P79" s="90"/>
      <x:c r="Q79" s="90"/>
      <x:c r="R79" s="90"/>
      <x:c r="S79" s="90"/>
      <x:c r="T79" s="90"/>
      <x:c r="U79" s="90"/>
      <x:c r="V79" s="90"/>
      <x:c r="W79" s="90"/>
      <x:c r="X79" s="90"/>
      <x:c r="Y79" s="90"/>
      <x:c r="Z79" s="90"/>
      <x:c r="AA79" s="90"/>
      <x:c r="AB79" s="90"/>
      <x:c r="AC79" s="90"/>
      <x:c r="AD79" s="90"/>
      <x:c r="AE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  <x:c r="M80" s="90"/>
      <x:c r="N80" s="90"/>
      <x:c r="O80" s="90"/>
      <x:c r="P80" s="90"/>
      <x:c r="Q80" s="90"/>
      <x:c r="R80" s="90"/>
      <x:c r="S80" s="90"/>
      <x:c r="T80" s="90"/>
      <x:c r="U80" s="90"/>
      <x:c r="V80" s="90"/>
      <x:c r="W80" s="90"/>
      <x:c r="X80" s="90"/>
      <x:c r="Y80" s="90"/>
      <x:c r="Z80" s="90"/>
      <x:c r="AA80" s="90"/>
      <x:c r="AB80" s="90"/>
      <x:c r="AC80" s="90"/>
      <x:c r="AD80" s="90"/>
      <x:c r="AE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  <x:c r="M81" s="90"/>
      <x:c r="N81" s="90"/>
      <x:c r="O81" s="90"/>
      <x:c r="P81" s="90"/>
      <x:c r="Q81" s="90"/>
      <x:c r="R81" s="90"/>
      <x:c r="S81" s="90"/>
      <x:c r="T81" s="90"/>
      <x:c r="U81" s="90"/>
      <x:c r="V81" s="90"/>
      <x:c r="W81" s="90"/>
      <x:c r="X81" s="90"/>
      <x:c r="Y81" s="90"/>
      <x:c r="Z81" s="90"/>
      <x:c r="AA81" s="90"/>
      <x:c r="AB81" s="90"/>
      <x:c r="AC81" s="90"/>
      <x:c r="AD81" s="90"/>
      <x:c r="AE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  <x:c r="M82" s="90"/>
      <x:c r="N82" s="90"/>
      <x:c r="O82" s="90"/>
      <x:c r="P82" s="90"/>
      <x:c r="Q82" s="90"/>
      <x:c r="R82" s="90"/>
      <x:c r="S82" s="90"/>
      <x:c r="T82" s="90"/>
      <x:c r="U82" s="90"/>
      <x:c r="V82" s="90"/>
      <x:c r="W82" s="90"/>
      <x:c r="X82" s="90"/>
      <x:c r="Y82" s="90"/>
      <x:c r="Z82" s="90"/>
      <x:c r="AA82" s="90"/>
      <x:c r="AB82" s="90"/>
      <x:c r="AC82" s="90"/>
      <x:c r="AD82" s="90"/>
      <x:c r="AE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  <x:c r="M83" s="90"/>
      <x:c r="N83" s="90"/>
      <x:c r="O83" s="90"/>
      <x:c r="P83" s="90"/>
      <x:c r="Q83" s="90"/>
      <x:c r="R83" s="90"/>
      <x:c r="S83" s="90"/>
      <x:c r="T83" s="90"/>
      <x:c r="U83" s="90"/>
      <x:c r="V83" s="90"/>
      <x:c r="W83" s="90"/>
      <x:c r="X83" s="90"/>
      <x:c r="Y83" s="90"/>
      <x:c r="Z83" s="90"/>
      <x:c r="AA83" s="90"/>
      <x:c r="AB83" s="90"/>
      <x:c r="AC83" s="90"/>
      <x:c r="AD83" s="90"/>
      <x:c r="AE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  <x:c r="M84" s="90"/>
      <x:c r="N84" s="90"/>
      <x:c r="O84" s="90"/>
      <x:c r="P84" s="90"/>
      <x:c r="Q84" s="90"/>
      <x:c r="R84" s="90"/>
      <x:c r="S84" s="90"/>
      <x:c r="T84" s="90"/>
      <x:c r="U84" s="90"/>
      <x:c r="V84" s="90"/>
      <x:c r="W84" s="90"/>
      <x:c r="X84" s="90"/>
      <x:c r="Y84" s="90"/>
      <x:c r="Z84" s="90"/>
      <x:c r="AA84" s="90"/>
      <x:c r="AB84" s="90"/>
      <x:c r="AC84" s="90"/>
      <x:c r="AD84" s="90"/>
      <x:c r="AE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  <x:c r="M85" s="90"/>
      <x:c r="N85" s="90"/>
      <x:c r="O85" s="90"/>
      <x:c r="P85" s="90"/>
      <x:c r="Q85" s="90"/>
      <x:c r="R85" s="90"/>
      <x:c r="S85" s="90"/>
      <x:c r="T85" s="90"/>
      <x:c r="U85" s="90"/>
      <x:c r="V85" s="90"/>
      <x:c r="W85" s="90"/>
      <x:c r="X85" s="90"/>
      <x:c r="Y85" s="90"/>
      <x:c r="Z85" s="90"/>
      <x:c r="AA85" s="90"/>
      <x:c r="AB85" s="90"/>
      <x:c r="AC85" s="90"/>
      <x:c r="AD85" s="90"/>
      <x:c r="AE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  <x:c r="M86" s="90"/>
      <x:c r="N86" s="90"/>
      <x:c r="O86" s="90"/>
      <x:c r="P86" s="90"/>
      <x:c r="Q86" s="90"/>
      <x:c r="R86" s="90"/>
      <x:c r="S86" s="90"/>
      <x:c r="T86" s="90"/>
      <x:c r="U86" s="90"/>
      <x:c r="V86" s="90"/>
      <x:c r="W86" s="90"/>
      <x:c r="X86" s="90"/>
      <x:c r="Y86" s="90"/>
      <x:c r="Z86" s="90"/>
      <x:c r="AA86" s="90"/>
      <x:c r="AB86" s="90"/>
      <x:c r="AC86" s="90"/>
      <x:c r="AD86" s="90"/>
      <x:c r="AE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  <x:c r="M87" s="90"/>
      <x:c r="N87" s="90"/>
      <x:c r="O87" s="90"/>
      <x:c r="P87" s="90"/>
      <x:c r="Q87" s="90"/>
      <x:c r="R87" s="90"/>
      <x:c r="S87" s="90"/>
      <x:c r="T87" s="90"/>
      <x:c r="U87" s="90"/>
      <x:c r="V87" s="90"/>
      <x:c r="W87" s="90"/>
      <x:c r="X87" s="90"/>
      <x:c r="Y87" s="90"/>
      <x:c r="Z87" s="90"/>
      <x:c r="AA87" s="90"/>
      <x:c r="AB87" s="90"/>
      <x:c r="AC87" s="90"/>
      <x:c r="AD87" s="90"/>
      <x:c r="AE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  <x:c r="M88" s="90"/>
      <x:c r="N88" s="90"/>
      <x:c r="O88" s="90"/>
      <x:c r="P88" s="90"/>
      <x:c r="Q88" s="90"/>
      <x:c r="R88" s="90"/>
      <x:c r="S88" s="90"/>
      <x:c r="T88" s="90"/>
      <x:c r="U88" s="90"/>
      <x:c r="V88" s="90"/>
      <x:c r="W88" s="90"/>
      <x:c r="X88" s="90"/>
      <x:c r="Y88" s="90"/>
      <x:c r="Z88" s="90"/>
      <x:c r="AA88" s="90"/>
      <x:c r="AB88" s="90"/>
      <x:c r="AC88" s="90"/>
      <x:c r="AD88" s="90"/>
      <x:c r="AE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  <x:c r="M89" s="90"/>
      <x:c r="N89" s="90"/>
      <x:c r="O89" s="90"/>
      <x:c r="P89" s="90"/>
      <x:c r="Q89" s="90"/>
      <x:c r="R89" s="90"/>
      <x:c r="S89" s="90"/>
      <x:c r="T89" s="90"/>
      <x:c r="U89" s="90"/>
      <x:c r="V89" s="90"/>
      <x:c r="W89" s="90"/>
      <x:c r="X89" s="90"/>
      <x:c r="Y89" s="90"/>
      <x:c r="Z89" s="90"/>
      <x:c r="AA89" s="90"/>
      <x:c r="AB89" s="90"/>
      <x:c r="AC89" s="90"/>
      <x:c r="AD89" s="90"/>
      <x:c r="AE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  <x:c r="M90" s="90"/>
      <x:c r="N90" s="90"/>
      <x:c r="O90" s="90"/>
      <x:c r="P90" s="90"/>
      <x:c r="Q90" s="90"/>
      <x:c r="R90" s="90"/>
      <x:c r="S90" s="90"/>
      <x:c r="T90" s="90"/>
      <x:c r="U90" s="90"/>
      <x:c r="V90" s="90"/>
      <x:c r="W90" s="90"/>
      <x:c r="X90" s="90"/>
      <x:c r="Y90" s="90"/>
      <x:c r="Z90" s="90"/>
      <x:c r="AA90" s="90"/>
      <x:c r="AB90" s="90"/>
      <x:c r="AC90" s="90"/>
      <x:c r="AD90" s="90"/>
      <x:c r="AE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  <x:c r="M91" s="90"/>
      <x:c r="N91" s="90"/>
      <x:c r="O91" s="90"/>
      <x:c r="P91" s="90"/>
      <x:c r="Q91" s="90"/>
      <x:c r="R91" s="90"/>
      <x:c r="S91" s="90"/>
      <x:c r="T91" s="90"/>
      <x:c r="U91" s="90"/>
      <x:c r="V91" s="90"/>
      <x:c r="W91" s="90"/>
      <x:c r="X91" s="90"/>
      <x:c r="Y91" s="90"/>
      <x:c r="Z91" s="90"/>
      <x:c r="AA91" s="90"/>
      <x:c r="AB91" s="90"/>
      <x:c r="AC91" s="90"/>
      <x:c r="AD91" s="90"/>
      <x:c r="AE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  <x:c r="M92" s="90"/>
      <x:c r="N92" s="90"/>
      <x:c r="O92" s="90"/>
      <x:c r="P92" s="90"/>
      <x:c r="Q92" s="90"/>
      <x:c r="R92" s="90"/>
      <x:c r="S92" s="90"/>
      <x:c r="T92" s="90"/>
      <x:c r="U92" s="90"/>
      <x:c r="V92" s="90"/>
      <x:c r="W92" s="90"/>
      <x:c r="X92" s="90"/>
      <x:c r="Y92" s="90"/>
      <x:c r="Z92" s="90"/>
      <x:c r="AA92" s="90"/>
      <x:c r="AB92" s="90"/>
      <x:c r="AC92" s="90"/>
      <x:c r="AD92" s="90"/>
      <x:c r="AE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  <x:c r="M93" s="90"/>
      <x:c r="N93" s="90"/>
      <x:c r="O93" s="90"/>
      <x:c r="P93" s="90"/>
      <x:c r="Q93" s="90"/>
      <x:c r="R93" s="90"/>
      <x:c r="S93" s="90"/>
      <x:c r="T93" s="90"/>
      <x:c r="U93" s="90"/>
      <x:c r="V93" s="90"/>
      <x:c r="W93" s="90"/>
      <x:c r="X93" s="90"/>
      <x:c r="Y93" s="90"/>
      <x:c r="Z93" s="90"/>
      <x:c r="AA93" s="90"/>
      <x:c r="AB93" s="90"/>
      <x:c r="AC93" s="90"/>
      <x:c r="AD93" s="90"/>
      <x:c r="AE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  <x:c r="M94" s="90"/>
      <x:c r="N94" s="90"/>
      <x:c r="O94" s="90"/>
      <x:c r="P94" s="90"/>
      <x:c r="Q94" s="90"/>
      <x:c r="R94" s="90"/>
      <x:c r="S94" s="90"/>
      <x:c r="T94" s="90"/>
      <x:c r="U94" s="90"/>
      <x:c r="V94" s="90"/>
      <x:c r="W94" s="90"/>
      <x:c r="X94" s="90"/>
      <x:c r="Y94" s="90"/>
      <x:c r="Z94" s="90"/>
      <x:c r="AA94" s="90"/>
      <x:c r="AB94" s="90"/>
      <x:c r="AC94" s="90"/>
      <x:c r="AD94" s="90"/>
      <x:c r="AE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  <x:c r="M95" s="90"/>
      <x:c r="N95" s="90"/>
      <x:c r="O95" s="90"/>
      <x:c r="P95" s="90"/>
      <x:c r="Q95" s="90"/>
      <x:c r="R95" s="90"/>
      <x:c r="S95" s="90"/>
      <x:c r="T95" s="90"/>
      <x:c r="U95" s="90"/>
      <x:c r="V95" s="90"/>
      <x:c r="W95" s="90"/>
      <x:c r="X95" s="90"/>
      <x:c r="Y95" s="90"/>
      <x:c r="Z95" s="90"/>
      <x:c r="AA95" s="90"/>
      <x:c r="AB95" s="90"/>
      <x:c r="AC95" s="90"/>
      <x:c r="AD95" s="90"/>
      <x:c r="AE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  <x:c r="M96" s="90"/>
      <x:c r="N96" s="90"/>
      <x:c r="O96" s="90"/>
      <x:c r="P96" s="90"/>
      <x:c r="Q96" s="90"/>
      <x:c r="R96" s="90"/>
      <x:c r="S96" s="90"/>
      <x:c r="T96" s="90"/>
      <x:c r="U96" s="90"/>
      <x:c r="V96" s="90"/>
      <x:c r="W96" s="90"/>
      <x:c r="X96" s="90"/>
      <x:c r="Y96" s="90"/>
      <x:c r="Z96" s="90"/>
      <x:c r="AA96" s="90"/>
      <x:c r="AB96" s="90"/>
      <x:c r="AC96" s="90"/>
      <x:c r="AD96" s="90"/>
      <x:c r="AE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  <x:c r="M97" s="90"/>
      <x:c r="N97" s="90"/>
      <x:c r="O97" s="90"/>
      <x:c r="P97" s="90"/>
      <x:c r="Q97" s="90"/>
      <x:c r="R97" s="90"/>
      <x:c r="S97" s="90"/>
      <x:c r="T97" s="90"/>
      <x:c r="U97" s="90"/>
      <x:c r="V97" s="90"/>
      <x:c r="W97" s="90"/>
      <x:c r="X97" s="90"/>
      <x:c r="Y97" s="90"/>
      <x:c r="Z97" s="90"/>
      <x:c r="AA97" s="90"/>
      <x:c r="AB97" s="90"/>
      <x:c r="AC97" s="90"/>
      <x:c r="AD97" s="90"/>
      <x:c r="AE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  <x:c r="M98" s="90"/>
      <x:c r="N98" s="90"/>
      <x:c r="O98" s="90"/>
      <x:c r="P98" s="90"/>
      <x:c r="Q98" s="90"/>
      <x:c r="R98" s="90"/>
      <x:c r="S98" s="90"/>
      <x:c r="T98" s="90"/>
      <x:c r="U98" s="90"/>
      <x:c r="V98" s="90"/>
      <x:c r="W98" s="90"/>
      <x:c r="X98" s="90"/>
      <x:c r="Y98" s="90"/>
      <x:c r="Z98" s="90"/>
      <x:c r="AA98" s="90"/>
      <x:c r="AB98" s="90"/>
      <x:c r="AC98" s="90"/>
      <x:c r="AD98" s="90"/>
      <x:c r="AE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  <x:c r="M99" s="90"/>
      <x:c r="N99" s="90"/>
      <x:c r="O99" s="90"/>
      <x:c r="P99" s="90"/>
      <x:c r="Q99" s="90"/>
      <x:c r="R99" s="90"/>
      <x:c r="S99" s="90"/>
      <x:c r="T99" s="90"/>
      <x:c r="U99" s="90"/>
      <x:c r="V99" s="90"/>
      <x:c r="W99" s="90"/>
      <x:c r="X99" s="90"/>
      <x:c r="Y99" s="90"/>
      <x:c r="Z99" s="90"/>
      <x:c r="AA99" s="90"/>
      <x:c r="AB99" s="90"/>
      <x:c r="AC99" s="90"/>
      <x:c r="AD99" s="90"/>
      <x:c r="AE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  <x:c r="M100" s="90"/>
      <x:c r="N100" s="90"/>
      <x:c r="O100" s="90"/>
      <x:c r="P100" s="90"/>
      <x:c r="Q100" s="90"/>
      <x:c r="R100" s="90"/>
      <x:c r="S100" s="90"/>
      <x:c r="T100" s="90"/>
      <x:c r="U100" s="90"/>
      <x:c r="V100" s="90"/>
      <x:c r="W100" s="90"/>
      <x:c r="X100" s="90"/>
      <x:c r="Y100" s="90"/>
      <x:c r="Z100" s="90"/>
      <x:c r="AA100" s="90"/>
      <x:c r="AB100" s="90"/>
      <x:c r="AC100" s="90"/>
      <x:c r="AD100" s="90"/>
      <x:c r="AE100" s="90"/>
    </x:row>
  </x:sheetData>
  <x:mergeCells>
    <x:mergeCell ref="A1:G1"/>
    <x:mergeCell ref="A2:G2"/>
    <x:mergeCell ref="A4:H4"/>
    <x:mergeCell ref="A10:H10"/>
    <x:mergeCell ref="A33:H3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44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  <x:col min="23" max="23" width="12" hidden="0" customWidth="1"/>
    <x:col min="24" max="24" width="12" hidden="0" customWidth="1"/>
    <x:col min="25" max="25" width="12" hidden="0" customWidth="1"/>
    <x:col min="26" max="26" width="12" hidden="0" customWidth="1"/>
    <x:col min="27" max="27" width="12" hidden="0" customWidth="1"/>
    <x:col min="28" max="28" width="12" hidden="0" customWidth="1"/>
    <x:col min="29" max="29" width="12" hidden="0" customWidth="1"/>
    <x:col min="30" max="30" width="12" hidden="0" customWidth="1"/>
    <x:col min="31" max="31" width="12" hidden="0" customWidth="1"/>
  </x:cols>
  <x:sheetData>
    <x:row r="1" ht="28" customHeight="1">
      <x:c r="A1" s="149" t="str">
        <x:v>Conservative Case | 30-Month Cash Flow | $8M Plan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  <x:c r="AA1" s="4"/>
      <x:c r="AB1" s="4"/>
      <x:c r="AC1" s="4"/>
      <x:c r="AD1" s="4"/>
      <x:c r="AE1" s="4"/>
    </x:row>
    <x:row r="2" ht="22" customHeight="1">
      <x:c r="A2" s="150" t="str">
        <x:v>$ in actual dollars | Opening capital: $8.0M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  <x:c r="M2" s="89"/>
      <x:c r="N2" s="89"/>
      <x:c r="O2" s="89"/>
      <x:c r="P2" s="89"/>
      <x:c r="Q2" s="89"/>
      <x:c r="R2" s="89"/>
      <x:c r="S2" s="89"/>
      <x:c r="T2" s="89"/>
      <x:c r="U2" s="89"/>
      <x:c r="V2" s="89"/>
      <x:c r="W2" s="89"/>
      <x:c r="X2" s="89"/>
      <x:c r="Y2" s="89"/>
      <x:c r="Z2" s="89"/>
      <x:c r="AA2" s="89"/>
      <x:c r="AB2" s="89"/>
      <x:c r="AC2" s="89"/>
      <x:c r="AD2" s="89"/>
      <x:c r="AE2" s="89"/>
    </x:row>
    <x:row r="3">
      <x:c r="A3" s="93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  <x:c r="M3" s="90"/>
      <x:c r="N3" s="90"/>
      <x:c r="O3" s="90"/>
      <x:c r="P3" s="90"/>
      <x:c r="Q3" s="90"/>
      <x:c r="R3" s="90"/>
      <x:c r="S3" s="90"/>
      <x:c r="T3" s="90"/>
      <x:c r="U3" s="90"/>
      <x:c r="V3" s="90"/>
      <x:c r="W3" s="90"/>
      <x:c r="X3" s="90"/>
      <x:c r="Y3" s="90"/>
      <x:c r="Z3" s="90"/>
      <x:c r="AA3" s="90"/>
      <x:c r="AB3" s="90"/>
      <x:c r="AC3" s="90"/>
      <x:c r="AD3" s="90"/>
      <x:c r="AE3" s="90"/>
    </x:row>
    <x:row r="4">
      <x:c r="A4" s="151" t="str">
        <x:v>Line Item</x:v>
      </x:c>
      <x:c r="B4" s="99" t="str">
        <x:v>M1</x:v>
      </x:c>
      <x:c r="C4" s="99" t="str">
        <x:v>M2</x:v>
      </x:c>
      <x:c r="D4" s="99" t="str">
        <x:v>M3</x:v>
      </x:c>
      <x:c r="E4" s="99" t="str">
        <x:v>M4</x:v>
      </x:c>
      <x:c r="F4" s="99" t="str">
        <x:v>M5</x:v>
      </x:c>
      <x:c r="G4" s="99" t="str">
        <x:v>M6</x:v>
      </x:c>
      <x:c r="H4" s="99" t="str">
        <x:v>M7</x:v>
      </x:c>
      <x:c r="I4" s="99" t="str">
        <x:v>M8</x:v>
      </x:c>
      <x:c r="J4" s="99" t="str">
        <x:v>M9</x:v>
      </x:c>
      <x:c r="K4" s="99" t="str">
        <x:v>M10</x:v>
      </x:c>
      <x:c r="L4" s="99" t="str">
        <x:v>M11</x:v>
      </x:c>
      <x:c r="M4" s="99" t="str">
        <x:v>M12</x:v>
      </x:c>
      <x:c r="N4" s="99" t="str">
        <x:v>M13</x:v>
      </x:c>
      <x:c r="O4" s="99" t="str">
        <x:v>M14</x:v>
      </x:c>
      <x:c r="P4" s="99" t="str">
        <x:v>M15</x:v>
      </x:c>
      <x:c r="Q4" s="99" t="str">
        <x:v>M16</x:v>
      </x:c>
      <x:c r="R4" s="99" t="str">
        <x:v>M17</x:v>
      </x:c>
      <x:c r="S4" s="99" t="str">
        <x:v>M18</x:v>
      </x:c>
      <x:c r="T4" s="99" t="str">
        <x:v>M19</x:v>
      </x:c>
      <x:c r="U4" s="99" t="str">
        <x:v>M20</x:v>
      </x:c>
      <x:c r="V4" s="99" t="str">
        <x:v>M21</x:v>
      </x:c>
      <x:c r="W4" s="99" t="str">
        <x:v>M22</x:v>
      </x:c>
      <x:c r="X4" s="99" t="str">
        <x:v>M23</x:v>
      </x:c>
      <x:c r="Y4" s="99" t="str">
        <x:v>M24</x:v>
      </x:c>
      <x:c r="Z4" s="99" t="str">
        <x:v>M25</x:v>
      </x:c>
      <x:c r="AA4" s="99" t="str">
        <x:v>M26</x:v>
      </x:c>
      <x:c r="AB4" s="99" t="str">
        <x:v>M27</x:v>
      </x:c>
      <x:c r="AC4" s="99" t="str">
        <x:v>M28</x:v>
      </x:c>
      <x:c r="AD4" s="99" t="str">
        <x:v>M29</x:v>
      </x:c>
      <x:c r="AE4" s="99" t="str">
        <x:v>M30</x:v>
      </x:c>
    </x:row>
    <x:row r="5">
      <x:c r="A5" s="93" t="str">
        <x:v>Commercial Services Revenue</x:v>
      </x:c>
      <x:c r="B5" s="124" t="n">
        <x:f>Assumptions!B33</x:f>
        <x:v>3000</x:v>
      </x:c>
      <x:c r="C5" s="124" t="n">
        <x:f>Assumptions!C33</x:f>
        <x:v>6000</x:v>
      </x:c>
      <x:c r="D5" s="124" t="n">
        <x:f>Assumptions!D33</x:f>
        <x:v>12500</x:v>
      </x:c>
      <x:c r="E5" s="124" t="n">
        <x:f>Assumptions!E33</x:f>
        <x:v>15500</x:v>
      </x:c>
      <x:c r="F5" s="124" t="n">
        <x:f>Assumptions!F33</x:f>
        <x:v>21500</x:v>
      </x:c>
      <x:c r="G5" s="124" t="n">
        <x:f>Assumptions!G33</x:f>
        <x:v>24500</x:v>
      </x:c>
      <x:c r="H5" s="124" t="n">
        <x:f>Assumptions!H33</x:f>
        <x:v>31000</x:v>
      </x:c>
      <x:c r="I5" s="124" t="n">
        <x:f>Assumptions!I33</x:f>
        <x:v>34000</x:v>
      </x:c>
      <x:c r="J5" s="124" t="n">
        <x:f>Assumptions!J33</x:f>
        <x:v>34000</x:v>
      </x:c>
      <x:c r="K5" s="124" t="n">
        <x:f>Assumptions!K33</x:f>
        <x:v>37000</x:v>
      </x:c>
      <x:c r="L5" s="124" t="n">
        <x:f>Assumptions!L33</x:f>
        <x:v>40000</x:v>
      </x:c>
      <x:c r="M5" s="124" t="n">
        <x:f>Assumptions!M33</x:f>
        <x:v>49000</x:v>
      </x:c>
      <x:c r="N5" s="124" t="n">
        <x:f>Assumptions!N33</x:f>
        <x:v>49000</x:v>
      </x:c>
      <x:c r="O5" s="124" t="n">
        <x:f>Assumptions!O33</x:f>
        <x:v>52500</x:v>
      </x:c>
      <x:c r="P5" s="124" t="n">
        <x:f>Assumptions!P33</x:f>
        <x:v>55500</x:v>
      </x:c>
      <x:c r="Q5" s="124" t="n">
        <x:f>Assumptions!Q33</x:f>
        <x:v>58500</x:v>
      </x:c>
      <x:c r="R5" s="124" t="n">
        <x:f>Assumptions!R33</x:f>
        <x:v>61500</x:v>
      </x:c>
      <x:c r="S5" s="124" t="n">
        <x:f>Assumptions!S33</x:f>
        <x:v>61500</x:v>
      </x:c>
      <x:c r="T5" s="124" t="n">
        <x:f>Assumptions!T33</x:f>
        <x:v>64500</x:v>
      </x:c>
      <x:c r="U5" s="124" t="n">
        <x:f>Assumptions!U33</x:f>
        <x:v>67500</x:v>
      </x:c>
      <x:c r="V5" s="124" t="n">
        <x:f>Assumptions!V33</x:f>
        <x:v>71000</x:v>
      </x:c>
      <x:c r="W5" s="124" t="n">
        <x:f>Assumptions!W33</x:f>
        <x:v>71000</x:v>
      </x:c>
      <x:c r="X5" s="124" t="n">
        <x:f>Assumptions!X33</x:f>
        <x:v>77000</x:v>
      </x:c>
      <x:c r="Y5" s="124" t="n">
        <x:f>Assumptions!Y33</x:f>
        <x:v>80000</x:v>
      </x:c>
      <x:c r="Z5" s="124" t="n">
        <x:f>Assumptions!Z33</x:f>
        <x:v>138500</x:v>
      </x:c>
      <x:c r="AA5" s="124" t="n">
        <x:f>Assumptions!AA33</x:f>
        <x:v>144500</x:v>
      </x:c>
      <x:c r="AB5" s="124" t="n">
        <x:f>Assumptions!AB33</x:f>
        <x:v>151000</x:v>
      </x:c>
      <x:c r="AC5" s="124" t="n">
        <x:f>Assumptions!AC33</x:f>
        <x:v>157000</x:v>
      </x:c>
      <x:c r="AD5" s="124" t="n">
        <x:f>Assumptions!AD33</x:f>
        <x:v>169000</x:v>
      </x:c>
      <x:c r="AE5" s="124" t="n">
        <x:f>Assumptions!AE33</x:f>
        <x:v>162500</x:v>
      </x:c>
    </x:row>
    <x:row r="6">
      <x:c r="A6" s="93" t="str">
        <x:v>Service Direct Costs</x:v>
      </x:c>
      <x:c r="B6" s="125" t="n">
        <x:f>B5*(1-Assumptions!$C$18)</x:f>
        <x:v>1349.9999999999998</x:v>
      </x:c>
      <x:c r="C6" s="125" t="n">
        <x:f>C5*(1-Assumptions!$C$18)</x:f>
        <x:v>2699.9999999999995</x:v>
      </x:c>
      <x:c r="D6" s="125" t="n">
        <x:f>D5*(1-Assumptions!$C$18)</x:f>
        <x:v>5624.999999999999</x:v>
      </x:c>
      <x:c r="E6" s="125" t="n">
        <x:f>E5*(1-Assumptions!$C$18)</x:f>
        <x:v>6974.999999999999</x:v>
      </x:c>
      <x:c r="F6" s="125" t="n">
        <x:f>F5*(1-Assumptions!$C$18)</x:f>
        <x:v>9674.999999999998</x:v>
      </x:c>
      <x:c r="G6" s="125" t="n">
        <x:f>G5*(1-Assumptions!$C$18)</x:f>
        <x:v>11024.999999999998</x:v>
      </x:c>
      <x:c r="H6" s="125" t="n">
        <x:f>H5*(1-Assumptions!$C$18)</x:f>
        <x:v>13949.999999999998</x:v>
      </x:c>
      <x:c r="I6" s="125" t="n">
        <x:f>I5*(1-Assumptions!$C$18)</x:f>
        <x:v>15299.999999999998</x:v>
      </x:c>
      <x:c r="J6" s="125" t="n">
        <x:f>J5*(1-Assumptions!$C$18)</x:f>
        <x:v>15299.999999999998</x:v>
      </x:c>
      <x:c r="K6" s="125" t="n">
        <x:f>K5*(1-Assumptions!$C$18)</x:f>
        <x:v>16650</x:v>
      </x:c>
      <x:c r="L6" s="125" t="n">
        <x:f>L5*(1-Assumptions!$C$18)</x:f>
        <x:v>18000</x:v>
      </x:c>
      <x:c r="M6" s="125" t="n">
        <x:f>M5*(1-Assumptions!$C$18)</x:f>
        <x:v>22049.999999999996</x:v>
      </x:c>
      <x:c r="N6" s="125" t="n">
        <x:f>N5*(1-Assumptions!$C$18)</x:f>
        <x:v>22049.999999999996</x:v>
      </x:c>
      <x:c r="O6" s="125" t="n">
        <x:f>O5*(1-Assumptions!$C$18)</x:f>
        <x:v>23624.999999999996</x:v>
      </x:c>
      <x:c r="P6" s="125" t="n">
        <x:f>P5*(1-Assumptions!$C$18)</x:f>
        <x:v>24974.999999999996</x:v>
      </x:c>
      <x:c r="Q6" s="125" t="n">
        <x:f>Q5*(1-Assumptions!$C$18)</x:f>
        <x:v>26324.999999999996</x:v>
      </x:c>
      <x:c r="R6" s="125" t="n">
        <x:f>R5*(1-Assumptions!$C$18)</x:f>
        <x:v>27674.999999999996</x:v>
      </x:c>
      <x:c r="S6" s="125" t="n">
        <x:f>S5*(1-Assumptions!$C$18)</x:f>
        <x:v>27674.999999999996</x:v>
      </x:c>
      <x:c r="T6" s="125" t="n">
        <x:f>T5*(1-Assumptions!$C$18)</x:f>
        <x:v>29024.999999999996</x:v>
      </x:c>
      <x:c r="U6" s="125" t="n">
        <x:f>U5*(1-Assumptions!$C$18)</x:f>
        <x:v>30374.999999999996</x:v>
      </x:c>
      <x:c r="V6" s="125" t="n">
        <x:f>V5*(1-Assumptions!$C$18)</x:f>
        <x:v>31949.999999999996</x:v>
      </x:c>
      <x:c r="W6" s="125" t="n">
        <x:f>W5*(1-Assumptions!$C$18)</x:f>
        <x:v>31949.999999999996</x:v>
      </x:c>
      <x:c r="X6" s="125" t="n">
        <x:f>X5*(1-Assumptions!$C$18)</x:f>
        <x:v>34650</x:v>
      </x:c>
      <x:c r="Y6" s="125" t="n">
        <x:f>Y5*(1-Assumptions!$C$18)</x:f>
        <x:v>36000</x:v>
      </x:c>
      <x:c r="Z6" s="125" t="n">
        <x:f>Z5*(1-Assumptions!$C$18)</x:f>
        <x:v>62324.99999999999</x:v>
      </x:c>
      <x:c r="AA6" s="125" t="n">
        <x:f>AA5*(1-Assumptions!$C$18)</x:f>
        <x:v>65024.99999999999</x:v>
      </x:c>
      <x:c r="AB6" s="125" t="n">
        <x:f>AB5*(1-Assumptions!$C$18)</x:f>
        <x:v>67950</x:v>
      </x:c>
      <x:c r="AC6" s="125" t="n">
        <x:f>AC5*(1-Assumptions!$C$18)</x:f>
        <x:v>70650</x:v>
      </x:c>
      <x:c r="AD6" s="125" t="n">
        <x:f>AD5*(1-Assumptions!$C$18)</x:f>
        <x:v>76049.99999999999</x:v>
      </x:c>
      <x:c r="AE6" s="125" t="n">
        <x:f>AE5*(1-Assumptions!$C$18)</x:f>
        <x:v>73125</x:v>
      </x:c>
    </x:row>
    <x:row r="7">
      <x:c r="A7" s="152" t="str">
        <x:v>Commercial Services Contribution</x:v>
      </x:c>
      <x:c r="B7" s="127" t="n">
        <x:f>B5-B6</x:f>
        <x:v>1650.0000000000002</x:v>
      </x:c>
      <x:c r="C7" s="127" t="n">
        <x:f>C5-C6</x:f>
        <x:v>3300.0000000000005</x:v>
      </x:c>
      <x:c r="D7" s="127" t="n">
        <x:f>D5-D6</x:f>
        <x:v>6875.000000000001</x:v>
      </x:c>
      <x:c r="E7" s="127" t="n">
        <x:f>E5-E6</x:f>
        <x:v>8525</x:v>
      </x:c>
      <x:c r="F7" s="127" t="n">
        <x:f>F5-F6</x:f>
        <x:v>11825.000000000002</x:v>
      </x:c>
      <x:c r="G7" s="127" t="n">
        <x:f>G5-G6</x:f>
        <x:v>13475.000000000002</x:v>
      </x:c>
      <x:c r="H7" s="127" t="n">
        <x:f>H5-H6</x:f>
        <x:v>17050</x:v>
      </x:c>
      <x:c r="I7" s="127" t="n">
        <x:f>I5-I6</x:f>
        <x:v>18700</x:v>
      </x:c>
      <x:c r="J7" s="127" t="n">
        <x:f>J5-J6</x:f>
        <x:v>18700</x:v>
      </x:c>
      <x:c r="K7" s="127" t="n">
        <x:f>K5-K6</x:f>
        <x:v>20350</x:v>
      </x:c>
      <x:c r="L7" s="127" t="n">
        <x:f>L5-L6</x:f>
        <x:v>22000</x:v>
      </x:c>
      <x:c r="M7" s="127" t="n">
        <x:f>M5-M6</x:f>
        <x:v>26950.000000000004</x:v>
      </x:c>
      <x:c r="N7" s="127" t="n">
        <x:f>N5-N6</x:f>
        <x:v>26950.000000000004</x:v>
      </x:c>
      <x:c r="O7" s="127" t="n">
        <x:f>O5-O6</x:f>
        <x:v>28875.000000000004</x:v>
      </x:c>
      <x:c r="P7" s="127" t="n">
        <x:f>P5-P6</x:f>
        <x:v>30525.000000000004</x:v>
      </x:c>
      <x:c r="Q7" s="127" t="n">
        <x:f>Q5-Q6</x:f>
        <x:v>32175.000000000004</x:v>
      </x:c>
      <x:c r="R7" s="127" t="n">
        <x:f>R5-R6</x:f>
        <x:v>33825</x:v>
      </x:c>
      <x:c r="S7" s="127" t="n">
        <x:f>S5-S6</x:f>
        <x:v>33825</x:v>
      </x:c>
      <x:c r="T7" s="127" t="n">
        <x:f>T5-T6</x:f>
        <x:v>35475</x:v>
      </x:c>
      <x:c r="U7" s="127" t="n">
        <x:f>U5-U6</x:f>
        <x:v>37125</x:v>
      </x:c>
      <x:c r="V7" s="127" t="n">
        <x:f>V5-V6</x:f>
        <x:v>39050</x:v>
      </x:c>
      <x:c r="W7" s="127" t="n">
        <x:f>W5-W6</x:f>
        <x:v>39050</x:v>
      </x:c>
      <x:c r="X7" s="127" t="n">
        <x:f>X5-X6</x:f>
        <x:v>42350</x:v>
      </x:c>
      <x:c r="Y7" s="127" t="n">
        <x:f>Y5-Y6</x:f>
        <x:v>44000</x:v>
      </x:c>
      <x:c r="Z7" s="127" t="n">
        <x:f>Z5-Z6</x:f>
        <x:v>76175</x:v>
      </x:c>
      <x:c r="AA7" s="127" t="n">
        <x:f>AA5-AA6</x:f>
        <x:v>79475</x:v>
      </x:c>
      <x:c r="AB7" s="127" t="n">
        <x:f>AB5-AB6</x:f>
        <x:v>83050</x:v>
      </x:c>
      <x:c r="AC7" s="127" t="n">
        <x:f>AC5-AC6</x:f>
        <x:v>86350</x:v>
      </x:c>
      <x:c r="AD7" s="127" t="n">
        <x:f>AD5-AD6</x:f>
        <x:v>92950.00000000001</x:v>
      </x:c>
      <x:c r="AE7" s="127" t="n">
        <x:f>AE5-AE6</x:f>
        <x:v>89375</x:v>
      </x:c>
    </x:row>
    <x:row r="8">
      <x:c r="A8" s="93" t="str">
        <x:v>Company Artist Partnership Receipts</x:v>
      </x:c>
      <x:c r="B8" s="124" t="n">
        <x:f>Assumptions!B36</x:f>
        <x:v>0</x:v>
      </x:c>
      <x:c r="C8" s="124" t="n">
        <x:f>Assumptions!C36</x:f>
        <x:v>0</x:v>
      </x:c>
      <x:c r="D8" s="124" t="n">
        <x:f>Assumptions!D36</x:f>
        <x:v>0</x:v>
      </x:c>
      <x:c r="E8" s="124" t="n">
        <x:f>Assumptions!E36</x:f>
        <x:v>0</x:v>
      </x:c>
      <x:c r="F8" s="124" t="n">
        <x:f>Assumptions!F36</x:f>
        <x:v>0</x:v>
      </x:c>
      <x:c r="G8" s="124" t="n">
        <x:f>Assumptions!G36</x:f>
        <x:v>0</x:v>
      </x:c>
      <x:c r="H8" s="124" t="n">
        <x:f>Assumptions!H36</x:f>
        <x:v>0</x:v>
      </x:c>
      <x:c r="I8" s="124" t="n">
        <x:f>Assumptions!I36</x:f>
        <x:v>3000</x:v>
      </x:c>
      <x:c r="J8" s="124" t="n">
        <x:f>Assumptions!J36</x:f>
        <x:v>3000</x:v>
      </x:c>
      <x:c r="K8" s="124" t="n">
        <x:f>Assumptions!K36</x:f>
        <x:v>3000</x:v>
      </x:c>
      <x:c r="L8" s="124" t="n">
        <x:f>Assumptions!L36</x:f>
        <x:v>3000</x:v>
      </x:c>
      <x:c r="M8" s="124" t="n">
        <x:f>Assumptions!M36</x:f>
        <x:v>6200</x:v>
      </x:c>
      <x:c r="N8" s="124" t="n">
        <x:f>Assumptions!N36</x:f>
        <x:v>9200</x:v>
      </x:c>
      <x:c r="O8" s="124" t="n">
        <x:f>Assumptions!O36</x:f>
        <x:v>9200</x:v>
      </x:c>
      <x:c r="P8" s="124" t="n">
        <x:f>Assumptions!P36</x:f>
        <x:v>9200</x:v>
      </x:c>
      <x:c r="Q8" s="124" t="n">
        <x:f>Assumptions!Q36</x:f>
        <x:v>13200</x:v>
      </x:c>
      <x:c r="R8" s="124" t="n">
        <x:f>Assumptions!R36</x:f>
        <x:v>15200</x:v>
      </x:c>
      <x:c r="S8" s="124" t="n">
        <x:f>Assumptions!S36</x:f>
        <x:v>13400</x:v>
      </x:c>
      <x:c r="T8" s="124" t="n">
        <x:f>Assumptions!T36</x:f>
        <x:v>13400</x:v>
      </x:c>
      <x:c r="U8" s="124" t="n">
        <x:f>Assumptions!U36</x:f>
        <x:v>13400</x:v>
      </x:c>
      <x:c r="V8" s="124" t="n">
        <x:f>Assumptions!V36</x:f>
        <x:v>18600</x:v>
      </x:c>
      <x:c r="W8" s="124" t="n">
        <x:f>Assumptions!W36</x:f>
        <x:v>21600</x:v>
      </x:c>
      <x:c r="X8" s="124" t="n">
        <x:f>Assumptions!X36</x:f>
        <x:v>18600</x:v>
      </x:c>
      <x:c r="Y8" s="124" t="n">
        <x:f>Assumptions!Y36</x:f>
        <x:v>14933.3333333333</x:v>
      </x:c>
      <x:c r="Z8" s="124" t="n">
        <x:f>Assumptions!Z36</x:f>
        <x:v>14933.3333333333</x:v>
      </x:c>
      <x:c r="AA8" s="124" t="n">
        <x:f>Assumptions!AA36</x:f>
        <x:v>15733.3333333333</x:v>
      </x:c>
      <x:c r="AB8" s="124" t="n">
        <x:f>Assumptions!AB36</x:f>
        <x:v>15733.3333333333</x:v>
      </x:c>
      <x:c r="AC8" s="124" t="n">
        <x:f>Assumptions!AC36</x:f>
        <x:v>15733.3333333333</x:v>
      </x:c>
      <x:c r="AD8" s="124" t="n">
        <x:f>Assumptions!AD36</x:f>
        <x:v>12066.666666666599</x:v>
      </x:c>
      <x:c r="AE8" s="124" t="n">
        <x:f>Assumptions!AE36</x:f>
        <x:v>18733.3333333333</x:v>
      </x:c>
    </x:row>
    <x:row r="9">
      <x:c r="A9" s="152" t="str">
        <x:v>Total Operating Inflows</x:v>
      </x:c>
      <x:c r="B9" s="127" t="n">
        <x:f>B5+B8</x:f>
        <x:v>3000</x:v>
      </x:c>
      <x:c r="C9" s="127" t="n">
        <x:f>C5+C8</x:f>
        <x:v>6000</x:v>
      </x:c>
      <x:c r="D9" s="127" t="n">
        <x:f>D5+D8</x:f>
        <x:v>12500</x:v>
      </x:c>
      <x:c r="E9" s="127" t="n">
        <x:f>E5+E8</x:f>
        <x:v>15500</x:v>
      </x:c>
      <x:c r="F9" s="127" t="n">
        <x:f>F5+F8</x:f>
        <x:v>21500</x:v>
      </x:c>
      <x:c r="G9" s="127" t="n">
        <x:f>G5+G8</x:f>
        <x:v>24500</x:v>
      </x:c>
      <x:c r="H9" s="127" t="n">
        <x:f>H5+H8</x:f>
        <x:v>31000</x:v>
      </x:c>
      <x:c r="I9" s="127" t="n">
        <x:f>I5+I8</x:f>
        <x:v>37000</x:v>
      </x:c>
      <x:c r="J9" s="127" t="n">
        <x:f>J5+J8</x:f>
        <x:v>37000</x:v>
      </x:c>
      <x:c r="K9" s="127" t="n">
        <x:f>K5+K8</x:f>
        <x:v>40000</x:v>
      </x:c>
      <x:c r="L9" s="127" t="n">
        <x:f>L5+L8</x:f>
        <x:v>43000</x:v>
      </x:c>
      <x:c r="M9" s="127" t="n">
        <x:f>M5+M8</x:f>
        <x:v>55200</x:v>
      </x:c>
      <x:c r="N9" s="127" t="n">
        <x:f>N5+N8</x:f>
        <x:v>58200</x:v>
      </x:c>
      <x:c r="O9" s="127" t="n">
        <x:f>O5+O8</x:f>
        <x:v>61700</x:v>
      </x:c>
      <x:c r="P9" s="127" t="n">
        <x:f>P5+P8</x:f>
        <x:v>64700</x:v>
      </x:c>
      <x:c r="Q9" s="127" t="n">
        <x:f>Q5+Q8</x:f>
        <x:v>71700</x:v>
      </x:c>
      <x:c r="R9" s="127" t="n">
        <x:f>R5+R8</x:f>
        <x:v>76700</x:v>
      </x:c>
      <x:c r="S9" s="127" t="n">
        <x:f>S5+S8</x:f>
        <x:v>74900</x:v>
      </x:c>
      <x:c r="T9" s="127" t="n">
        <x:f>T5+T8</x:f>
        <x:v>77900</x:v>
      </x:c>
      <x:c r="U9" s="127" t="n">
        <x:f>U5+U8</x:f>
        <x:v>80900</x:v>
      </x:c>
      <x:c r="V9" s="127" t="n">
        <x:f>V5+V8</x:f>
        <x:v>89600</x:v>
      </x:c>
      <x:c r="W9" s="127" t="n">
        <x:f>W5+W8</x:f>
        <x:v>92600</x:v>
      </x:c>
      <x:c r="X9" s="127" t="n">
        <x:f>X5+X8</x:f>
        <x:v>95600</x:v>
      </x:c>
      <x:c r="Y9" s="127" t="n">
        <x:f>Y5+Y8</x:f>
        <x:v>94933.3333333333</x:v>
      </x:c>
      <x:c r="Z9" s="127" t="n">
        <x:f>Z5+Z8</x:f>
        <x:v>153433.3333333333</x:v>
      </x:c>
      <x:c r="AA9" s="127" t="n">
        <x:f>AA5+AA8</x:f>
        <x:v>160233.3333333333</x:v>
      </x:c>
      <x:c r="AB9" s="127" t="n">
        <x:f>AB5+AB8</x:f>
        <x:v>166733.3333333333</x:v>
      </x:c>
      <x:c r="AC9" s="127" t="n">
        <x:f>AC5+AC8</x:f>
        <x:v>172733.3333333333</x:v>
      </x:c>
      <x:c r="AD9" s="127" t="n">
        <x:f>AD5+AD8</x:f>
        <x:v>181066.6666666666</x:v>
      </x:c>
      <x:c r="AE9" s="127" t="n">
        <x:f>AE5+AE8</x:f>
        <x:v>181233.3333333333</x:v>
      </x:c>
    </x:row>
    <x:row r="10">
      <x:c r="A10" s="93" t="str"/>
      <x:c r="B10" s="128"/>
      <x:c r="C10" s="128"/>
      <x:c r="D10" s="128"/>
      <x:c r="E10" s="128"/>
      <x:c r="F10" s="128"/>
      <x:c r="G10" s="128"/>
      <x:c r="H10" s="128"/>
      <x:c r="I10" s="128"/>
      <x:c r="J10" s="128"/>
      <x:c r="K10" s="128"/>
      <x:c r="L10" s="128"/>
      <x:c r="M10" s="128"/>
      <x:c r="N10" s="128"/>
      <x:c r="O10" s="128"/>
      <x:c r="P10" s="128"/>
      <x:c r="Q10" s="128"/>
      <x:c r="R10" s="128"/>
      <x:c r="S10" s="128"/>
      <x:c r="T10" s="128"/>
      <x:c r="U10" s="128"/>
      <x:c r="V10" s="128"/>
      <x:c r="W10" s="128"/>
      <x:c r="X10" s="128"/>
      <x:c r="Y10" s="128"/>
      <x:c r="Z10" s="128"/>
      <x:c r="AA10" s="128"/>
      <x:c r="AB10" s="128"/>
      <x:c r="AC10" s="128"/>
      <x:c r="AD10" s="128"/>
      <x:c r="AE10" s="128"/>
    </x:row>
    <x:row r="11">
      <x:c r="A11" s="93" t="str">
        <x:v>Core Team + Operations + Founder Compensation</x:v>
      </x:c>
      <x:c r="B11" s="124" t="n">
        <x:f>Assumptions!B26</x:f>
        <x:v>45000</x:v>
      </x:c>
      <x:c r="C11" s="124" t="n">
        <x:f>Assumptions!C26</x:f>
        <x:v>45000</x:v>
      </x:c>
      <x:c r="D11" s="124" t="n">
        <x:f>Assumptions!D26</x:f>
        <x:v>45000</x:v>
      </x:c>
      <x:c r="E11" s="124" t="n">
        <x:f>Assumptions!E26</x:f>
        <x:v>45000</x:v>
      </x:c>
      <x:c r="F11" s="124" t="n">
        <x:f>Assumptions!F26</x:f>
        <x:v>45000</x:v>
      </x:c>
      <x:c r="G11" s="124" t="n">
        <x:f>Assumptions!G26</x:f>
        <x:v>45000</x:v>
      </x:c>
      <x:c r="H11" s="124" t="n">
        <x:f>Assumptions!H26</x:f>
        <x:v>70000</x:v>
      </x:c>
      <x:c r="I11" s="124" t="n">
        <x:f>Assumptions!I26</x:f>
        <x:v>70000</x:v>
      </x:c>
      <x:c r="J11" s="124" t="n">
        <x:f>Assumptions!J26</x:f>
        <x:v>70000</x:v>
      </x:c>
      <x:c r="K11" s="124" t="n">
        <x:f>Assumptions!K26</x:f>
        <x:v>70000</x:v>
      </x:c>
      <x:c r="L11" s="124" t="n">
        <x:f>Assumptions!L26</x:f>
        <x:v>70000</x:v>
      </x:c>
      <x:c r="M11" s="124" t="n">
        <x:f>Assumptions!M26</x:f>
        <x:v>70000</x:v>
      </x:c>
      <x:c r="N11" s="124" t="n">
        <x:f>Assumptions!N26</x:f>
        <x:v>70000</x:v>
      </x:c>
      <x:c r="O11" s="124" t="n">
        <x:f>Assumptions!O26</x:f>
        <x:v>70000</x:v>
      </x:c>
      <x:c r="P11" s="124" t="n">
        <x:f>Assumptions!P26</x:f>
        <x:v>70000</x:v>
      </x:c>
      <x:c r="Q11" s="124" t="n">
        <x:f>Assumptions!Q26</x:f>
        <x:v>70000</x:v>
      </x:c>
      <x:c r="R11" s="124" t="n">
        <x:f>Assumptions!R26</x:f>
        <x:v>70000</x:v>
      </x:c>
      <x:c r="S11" s="124" t="n">
        <x:f>Assumptions!S26</x:f>
        <x:v>70000</x:v>
      </x:c>
      <x:c r="T11" s="124" t="n">
        <x:f>Assumptions!T26</x:f>
        <x:v>99166.66666666667</x:v>
      </x:c>
      <x:c r="U11" s="124" t="n">
        <x:f>Assumptions!U26</x:f>
        <x:v>99166.66666666667</x:v>
      </x:c>
      <x:c r="V11" s="124" t="n">
        <x:f>Assumptions!V26</x:f>
        <x:v>99166.66666666667</x:v>
      </x:c>
      <x:c r="W11" s="124" t="n">
        <x:f>Assumptions!W26</x:f>
        <x:v>99166.66666666667</x:v>
      </x:c>
      <x:c r="X11" s="124" t="n">
        <x:f>Assumptions!X26</x:f>
        <x:v>99166.66666666667</x:v>
      </x:c>
      <x:c r="Y11" s="124" t="n">
        <x:f>Assumptions!Y26</x:f>
        <x:v>99166.66666666667</x:v>
      </x:c>
      <x:c r="Z11" s="124" t="n">
        <x:f>Assumptions!Z26</x:f>
        <x:v>99166.66666666667</x:v>
      </x:c>
      <x:c r="AA11" s="124" t="n">
        <x:f>Assumptions!AA26</x:f>
        <x:v>99166.66666666667</x:v>
      </x:c>
      <x:c r="AB11" s="124" t="n">
        <x:f>Assumptions!AB26</x:f>
        <x:v>99166.66666666667</x:v>
      </x:c>
      <x:c r="AC11" s="124" t="n">
        <x:f>Assumptions!AC26</x:f>
        <x:v>99166.66666666667</x:v>
      </x:c>
      <x:c r="AD11" s="124" t="n">
        <x:f>Assumptions!AD26</x:f>
        <x:v>99166.66666666667</x:v>
      </x:c>
      <x:c r="AE11" s="124" t="n">
        <x:f>Assumptions!AE26</x:f>
        <x:v>99166.66666666667</x:v>
      </x:c>
    </x:row>
    <x:row r="12">
      <x:c r="A12" s="93" t="str">
        <x:v>Marketing + Commercial Revenue Infrastructure</x:v>
      </x:c>
      <x:c r="B12" s="124" t="n">
        <x:f>Assumptions!B27</x:f>
        <x:v>25000</x:v>
      </x:c>
      <x:c r="C12" s="124" t="n">
        <x:f>Assumptions!C27</x:f>
        <x:v>25000</x:v>
      </x:c>
      <x:c r="D12" s="124" t="n">
        <x:f>Assumptions!D27</x:f>
        <x:v>25000</x:v>
      </x:c>
      <x:c r="E12" s="124" t="n">
        <x:f>Assumptions!E27</x:f>
        <x:v>25000</x:v>
      </x:c>
      <x:c r="F12" s="124" t="n">
        <x:f>Assumptions!F27</x:f>
        <x:v>25000</x:v>
      </x:c>
      <x:c r="G12" s="124" t="n">
        <x:f>Assumptions!G27</x:f>
        <x:v>25000</x:v>
      </x:c>
      <x:c r="H12" s="124" t="n">
        <x:f>Assumptions!H27</x:f>
        <x:v>35000</x:v>
      </x:c>
      <x:c r="I12" s="124" t="n">
        <x:f>Assumptions!I27</x:f>
        <x:v>35000</x:v>
      </x:c>
      <x:c r="J12" s="124" t="n">
        <x:f>Assumptions!J27</x:f>
        <x:v>35000</x:v>
      </x:c>
      <x:c r="K12" s="124" t="n">
        <x:f>Assumptions!K27</x:f>
        <x:v>35000</x:v>
      </x:c>
      <x:c r="L12" s="124" t="n">
        <x:f>Assumptions!L27</x:f>
        <x:v>35000</x:v>
      </x:c>
      <x:c r="M12" s="124" t="n">
        <x:f>Assumptions!M27</x:f>
        <x:v>35000</x:v>
      </x:c>
      <x:c r="N12" s="124" t="n">
        <x:f>Assumptions!N27</x:f>
        <x:v>35000</x:v>
      </x:c>
      <x:c r="O12" s="124" t="n">
        <x:f>Assumptions!O27</x:f>
        <x:v>35000</x:v>
      </x:c>
      <x:c r="P12" s="124" t="n">
        <x:f>Assumptions!P27</x:f>
        <x:v>35000</x:v>
      </x:c>
      <x:c r="Q12" s="124" t="n">
        <x:f>Assumptions!Q27</x:f>
        <x:v>35000</x:v>
      </x:c>
      <x:c r="R12" s="124" t="n">
        <x:f>Assumptions!R27</x:f>
        <x:v>35000</x:v>
      </x:c>
      <x:c r="S12" s="124" t="n">
        <x:f>Assumptions!S27</x:f>
        <x:v>35000</x:v>
      </x:c>
      <x:c r="T12" s="124" t="n">
        <x:f>Assumptions!T27</x:f>
        <x:v>44166.666666666664</x:v>
      </x:c>
      <x:c r="U12" s="124" t="n">
        <x:f>Assumptions!U27</x:f>
        <x:v>44166.666666666664</x:v>
      </x:c>
      <x:c r="V12" s="124" t="n">
        <x:f>Assumptions!V27</x:f>
        <x:v>44166.666666666664</x:v>
      </x:c>
      <x:c r="W12" s="124" t="n">
        <x:f>Assumptions!W27</x:f>
        <x:v>44166.666666666664</x:v>
      </x:c>
      <x:c r="X12" s="124" t="n">
        <x:f>Assumptions!X27</x:f>
        <x:v>44166.666666666664</x:v>
      </x:c>
      <x:c r="Y12" s="124" t="n">
        <x:f>Assumptions!Y27</x:f>
        <x:v>44166.666666666664</x:v>
      </x:c>
      <x:c r="Z12" s="124" t="n">
        <x:f>Assumptions!Z27</x:f>
        <x:v>44166.666666666664</x:v>
      </x:c>
      <x:c r="AA12" s="124" t="n">
        <x:f>Assumptions!AA27</x:f>
        <x:v>44166.666666666664</x:v>
      </x:c>
      <x:c r="AB12" s="124" t="n">
        <x:f>Assumptions!AB27</x:f>
        <x:v>44166.666666666664</x:v>
      </x:c>
      <x:c r="AC12" s="124" t="n">
        <x:f>Assumptions!AC27</x:f>
        <x:v>44166.666666666664</x:v>
      </x:c>
      <x:c r="AD12" s="124" t="n">
        <x:f>Assumptions!AD27</x:f>
        <x:v>44166.666666666664</x:v>
      </x:c>
      <x:c r="AE12" s="124" t="n">
        <x:f>Assumptions!AE27</x:f>
        <x:v>44166.666666666664</x:v>
      </x:c>
    </x:row>
    <x:row r="13">
      <x:c r="A13" s="93" t="str">
        <x:v>Legal, Rights, Finance + Technology</x:v>
      </x:c>
      <x:c r="B13" s="124" t="n">
        <x:f>Assumptions!B28</x:f>
        <x:v>15000</x:v>
      </x:c>
      <x:c r="C13" s="124" t="n">
        <x:f>Assumptions!C28</x:f>
        <x:v>15000</x:v>
      </x:c>
      <x:c r="D13" s="124" t="n">
        <x:f>Assumptions!D28</x:f>
        <x:v>15000</x:v>
      </x:c>
      <x:c r="E13" s="124" t="n">
        <x:f>Assumptions!E28</x:f>
        <x:v>15000</x:v>
      </x:c>
      <x:c r="F13" s="124" t="n">
        <x:f>Assumptions!F28</x:f>
        <x:v>15000</x:v>
      </x:c>
      <x:c r="G13" s="124" t="n">
        <x:f>Assumptions!G28</x:f>
        <x:v>15000</x:v>
      </x:c>
      <x:c r="H13" s="124" t="n">
        <x:f>Assumptions!H28</x:f>
        <x:v>7000</x:v>
      </x:c>
      <x:c r="I13" s="124" t="n">
        <x:f>Assumptions!I28</x:f>
        <x:v>7000</x:v>
      </x:c>
      <x:c r="J13" s="124" t="n">
        <x:f>Assumptions!J28</x:f>
        <x:v>7000</x:v>
      </x:c>
      <x:c r="K13" s="124" t="n">
        <x:f>Assumptions!K28</x:f>
        <x:v>7000</x:v>
      </x:c>
      <x:c r="L13" s="124" t="n">
        <x:f>Assumptions!L28</x:f>
        <x:v>7000</x:v>
      </x:c>
      <x:c r="M13" s="124" t="n">
        <x:f>Assumptions!M28</x:f>
        <x:v>7000</x:v>
      </x:c>
      <x:c r="N13" s="124" t="n">
        <x:f>Assumptions!N28</x:f>
        <x:v>7000</x:v>
      </x:c>
      <x:c r="O13" s="124" t="n">
        <x:f>Assumptions!O28</x:f>
        <x:v>7000</x:v>
      </x:c>
      <x:c r="P13" s="124" t="n">
        <x:f>Assumptions!P28</x:f>
        <x:v>7000</x:v>
      </x:c>
      <x:c r="Q13" s="124" t="n">
        <x:f>Assumptions!Q28</x:f>
        <x:v>7000</x:v>
      </x:c>
      <x:c r="R13" s="124" t="n">
        <x:f>Assumptions!R28</x:f>
        <x:v>7000</x:v>
      </x:c>
      <x:c r="S13" s="124" t="n">
        <x:f>Assumptions!S28</x:f>
        <x:v>7000</x:v>
      </x:c>
      <x:c r="T13" s="124" t="n">
        <x:f>Assumptions!T28</x:f>
        <x:v>10500</x:v>
      </x:c>
      <x:c r="U13" s="124" t="n">
        <x:f>Assumptions!U28</x:f>
        <x:v>10500</x:v>
      </x:c>
      <x:c r="V13" s="124" t="n">
        <x:f>Assumptions!V28</x:f>
        <x:v>10500</x:v>
      </x:c>
      <x:c r="W13" s="124" t="n">
        <x:f>Assumptions!W28</x:f>
        <x:v>10500</x:v>
      </x:c>
      <x:c r="X13" s="124" t="n">
        <x:f>Assumptions!X28</x:f>
        <x:v>10500</x:v>
      </x:c>
      <x:c r="Y13" s="124" t="n">
        <x:f>Assumptions!Y28</x:f>
        <x:v>10500</x:v>
      </x:c>
      <x:c r="Z13" s="124" t="n">
        <x:f>Assumptions!Z28</x:f>
        <x:v>10500</x:v>
      </x:c>
      <x:c r="AA13" s="124" t="n">
        <x:f>Assumptions!AA28</x:f>
        <x:v>10500</x:v>
      </x:c>
      <x:c r="AB13" s="124" t="n">
        <x:f>Assumptions!AB28</x:f>
        <x:v>10500</x:v>
      </x:c>
      <x:c r="AC13" s="124" t="n">
        <x:f>Assumptions!AC28</x:f>
        <x:v>10500</x:v>
      </x:c>
      <x:c r="AD13" s="124" t="n">
        <x:f>Assumptions!AD28</x:f>
        <x:v>10500</x:v>
      </x:c>
      <x:c r="AE13" s="124" t="n">
        <x:f>Assumptions!AE28</x:f>
        <x:v>10500</x:v>
      </x:c>
    </x:row>
    <x:row r="14">
      <x:c r="A14" s="93" t="str">
        <x:v>Initial Artist Capital Deployed</x:v>
      </x:c>
      <x:c r="B14" s="124" t="n">
        <x:f>Assumptions!B34</x:f>
        <x:v>0</x:v>
      </x:c>
      <x:c r="C14" s="124" t="n">
        <x:f>Assumptions!C34</x:f>
        <x:v>0</x:v>
      </x:c>
      <x:c r="D14" s="124" t="n">
        <x:f>Assumptions!D34</x:f>
        <x:v>0</x:v>
      </x:c>
      <x:c r="E14" s="124" t="n">
        <x:f>Assumptions!E34</x:f>
        <x:v>10000</x:v>
      </x:c>
      <x:c r="F14" s="124" t="n">
        <x:f>Assumptions!F34</x:f>
        <x:v>20000</x:v>
      </x:c>
      <x:c r="G14" s="124" t="n">
        <x:f>Assumptions!G34</x:f>
        <x:v>25000</x:v>
      </x:c>
      <x:c r="H14" s="124" t="n">
        <x:f>Assumptions!H34</x:f>
        <x:v>15000</x:v>
      </x:c>
      <x:c r="I14" s="124" t="n">
        <x:f>Assumptions!I34</x:f>
        <x:v>10000</x:v>
      </x:c>
      <x:c r="J14" s="124" t="n">
        <x:f>Assumptions!J34</x:f>
        <x:v>10000</x:v>
      </x:c>
      <x:c r="K14" s="124" t="n">
        <x:f>Assumptions!K34</x:f>
        <x:v>20000</x:v>
      </x:c>
      <x:c r="L14" s="124" t="n">
        <x:f>Assumptions!L34</x:f>
        <x:v>15000</x:v>
      </x:c>
      <x:c r="M14" s="124" t="n">
        <x:f>Assumptions!M34</x:f>
        <x:v>15000</x:v>
      </x:c>
      <x:c r="N14" s="124" t="n">
        <x:f>Assumptions!N34</x:f>
        <x:v>10000</x:v>
      </x:c>
      <x:c r="O14" s="124" t="n">
        <x:f>Assumptions!O34</x:f>
        <x:v>10000</x:v>
      </x:c>
      <x:c r="P14" s="124" t="n">
        <x:f>Assumptions!P34</x:f>
        <x:v>10000</x:v>
      </x:c>
      <x:c r="Q14" s="124" t="n">
        <x:f>Assumptions!Q34</x:f>
        <x:v>10000</x:v>
      </x:c>
      <x:c r="R14" s="124" t="n">
        <x:f>Assumptions!R34</x:f>
        <x:v>10000</x:v>
      </x:c>
      <x:c r="S14" s="124" t="n">
        <x:f>Assumptions!S34</x:f>
        <x:v>10000</x:v>
      </x:c>
      <x:c r="T14" s="124" t="n">
        <x:f>Assumptions!T34</x:f>
        <x:v>20000</x:v>
      </x:c>
      <x:c r="U14" s="124" t="n">
        <x:f>Assumptions!U34</x:f>
        <x:v>15000</x:v>
      </x:c>
      <x:c r="V14" s="124" t="n">
        <x:f>Assumptions!V34</x:f>
        <x:v>5000</x:v>
      </x:c>
      <x:c r="W14" s="124" t="n">
        <x:f>Assumptions!W34</x:f>
        <x:v>0</x:v>
      </x:c>
      <x:c r="X14" s="124" t="n">
        <x:f>Assumptions!X34</x:f>
        <x:v>0</x:v>
      </x:c>
      <x:c r="Y14" s="124" t="n">
        <x:f>Assumptions!Y34</x:f>
        <x:v>0</x:v>
      </x:c>
      <x:c r="Z14" s="124" t="n">
        <x:f>Assumptions!Z34</x:f>
        <x:v>0</x:v>
      </x:c>
      <x:c r="AA14" s="124" t="n">
        <x:f>Assumptions!AA34</x:f>
        <x:v>0</x:v>
      </x:c>
      <x:c r="AB14" s="124" t="n">
        <x:f>Assumptions!AB34</x:f>
        <x:v>0</x:v>
      </x:c>
      <x:c r="AC14" s="124" t="n">
        <x:f>Assumptions!AC34</x:f>
        <x:v>0</x:v>
      </x:c>
      <x:c r="AD14" s="124" t="n">
        <x:f>Assumptions!AD34</x:f>
        <x:v>0</x:v>
      </x:c>
      <x:c r="AE14" s="124" t="n">
        <x:f>Assumptions!AE34</x:f>
        <x:v>0</x:v>
      </x:c>
    </x:row>
    <x:row r="15">
      <x:c r="A15" s="93" t="str">
        <x:v>Artist Acceleration Capital Deployed</x:v>
      </x:c>
      <x:c r="B15" s="124" t="n">
        <x:f>Assumptions!B35</x:f>
        <x:v>0</x:v>
      </x:c>
      <x:c r="C15" s="124" t="n">
        <x:f>Assumptions!C35</x:f>
        <x:v>0</x:v>
      </x:c>
      <x:c r="D15" s="124" t="n">
        <x:f>Assumptions!D35</x:f>
        <x:v>0</x:v>
      </x:c>
      <x:c r="E15" s="124" t="n">
        <x:f>Assumptions!E35</x:f>
        <x:v>0</x:v>
      </x:c>
      <x:c r="F15" s="124" t="n">
        <x:f>Assumptions!F35</x:f>
        <x:v>0</x:v>
      </x:c>
      <x:c r="G15" s="124" t="n">
        <x:f>Assumptions!G35</x:f>
        <x:v>0</x:v>
      </x:c>
      <x:c r="H15" s="124" t="n">
        <x:f>Assumptions!H35</x:f>
        <x:v>0</x:v>
      </x:c>
      <x:c r="I15" s="124" t="n">
        <x:f>Assumptions!I35</x:f>
        <x:v>0</x:v>
      </x:c>
      <x:c r="J15" s="124" t="n">
        <x:f>Assumptions!J35</x:f>
        <x:v>0</x:v>
      </x:c>
      <x:c r="K15" s="124" t="n">
        <x:f>Assumptions!K35</x:f>
        <x:v>0</x:v>
      </x:c>
      <x:c r="L15" s="124" t="n">
        <x:f>Assumptions!L35</x:f>
        <x:v>0</x:v>
      </x:c>
      <x:c r="M15" s="124" t="n">
        <x:f>Assumptions!M35</x:f>
        <x:v>0</x:v>
      </x:c>
      <x:c r="N15" s="124" t="n">
        <x:f>Assumptions!N35</x:f>
        <x:v>0</x:v>
      </x:c>
      <x:c r="O15" s="124" t="n">
        <x:f>Assumptions!O35</x:f>
        <x:v>0</x:v>
      </x:c>
      <x:c r="P15" s="124" t="n">
        <x:f>Assumptions!P35</x:f>
        <x:v>0</x:v>
      </x:c>
      <x:c r="Q15" s="124" t="n">
        <x:f>Assumptions!Q35</x:f>
        <x:v>0</x:v>
      </x:c>
      <x:c r="R15" s="124" t="n">
        <x:f>Assumptions!R35</x:f>
        <x:v>0</x:v>
      </x:c>
      <x:c r="S15" s="124" t="n">
        <x:f>Assumptions!S35</x:f>
        <x:v>100000</x:v>
      </x:c>
      <x:c r="T15" s="124" t="n">
        <x:f>Assumptions!T35</x:f>
        <x:v>0</x:v>
      </x:c>
      <x:c r="U15" s="124" t="n">
        <x:f>Assumptions!U35</x:f>
        <x:v>0</x:v>
      </x:c>
      <x:c r="V15" s="124" t="n">
        <x:f>Assumptions!V35</x:f>
        <x:v>100000</x:v>
      </x:c>
      <x:c r="W15" s="124" t="n">
        <x:f>Assumptions!W35</x:f>
        <x:v>0</x:v>
      </x:c>
      <x:c r="X15" s="124" t="n">
        <x:f>Assumptions!X35</x:f>
        <x:v>0</x:v>
      </x:c>
      <x:c r="Y15" s="124" t="n">
        <x:f>Assumptions!Y35</x:f>
        <x:v>100000</x:v>
      </x:c>
      <x:c r="Z15" s="124" t="n">
        <x:f>Assumptions!Z35</x:f>
        <x:v>0</x:v>
      </x:c>
      <x:c r="AA15" s="124" t="n">
        <x:f>Assumptions!AA35</x:f>
        <x:v>0</x:v>
      </x:c>
      <x:c r="AB15" s="124" t="n">
        <x:f>Assumptions!AB35</x:f>
        <x:v>100000</x:v>
      </x:c>
      <x:c r="AC15" s="124" t="n">
        <x:f>Assumptions!AC35</x:f>
        <x:v>0</x:v>
      </x:c>
      <x:c r="AD15" s="124" t="n">
        <x:f>Assumptions!AD35</x:f>
        <x:v>0</x:v>
      </x:c>
      <x:c r="AE15" s="124" t="n">
        <x:f>Assumptions!AE35</x:f>
        <x:v>0</x:v>
      </x:c>
    </x:row>
    <x:row r="16">
      <x:c r="A16" s="93" t="str">
        <x:v>Contingency Utilization</x:v>
      </x:c>
      <x:c r="B16" s="124" t="n">
        <x:f>Assumptions!B37</x:f>
        <x:v>0</x:v>
      </x:c>
      <x:c r="C16" s="124" t="n">
        <x:f>Assumptions!C37</x:f>
        <x:v>0</x:v>
      </x:c>
      <x:c r="D16" s="124" t="n">
        <x:f>Assumptions!D37</x:f>
        <x:v>0</x:v>
      </x:c>
      <x:c r="E16" s="124" t="n">
        <x:f>Assumptions!E37</x:f>
        <x:v>0</x:v>
      </x:c>
      <x:c r="F16" s="124" t="n">
        <x:f>Assumptions!F37</x:f>
        <x:v>0</x:v>
      </x:c>
      <x:c r="G16" s="124" t="n">
        <x:f>Assumptions!G37</x:f>
        <x:v>0</x:v>
      </x:c>
      <x:c r="H16" s="124" t="n">
        <x:f>Assumptions!H37</x:f>
        <x:v>0</x:v>
      </x:c>
      <x:c r="I16" s="124" t="n">
        <x:f>Assumptions!I37</x:f>
        <x:v>0</x:v>
      </x:c>
      <x:c r="J16" s="124" t="n">
        <x:f>Assumptions!J37</x:f>
        <x:v>0</x:v>
      </x:c>
      <x:c r="K16" s="124" t="n">
        <x:f>Assumptions!K37</x:f>
        <x:v>0</x:v>
      </x:c>
      <x:c r="L16" s="124" t="n">
        <x:f>Assumptions!L37</x:f>
        <x:v>0</x:v>
      </x:c>
      <x:c r="M16" s="124" t="n">
        <x:f>Assumptions!M37</x:f>
        <x:v>0</x:v>
      </x:c>
      <x:c r="N16" s="124" t="n">
        <x:f>Assumptions!N37</x:f>
        <x:v>0</x:v>
      </x:c>
      <x:c r="O16" s="124" t="n">
        <x:f>Assumptions!O37</x:f>
        <x:v>0</x:v>
      </x:c>
      <x:c r="P16" s="124" t="n">
        <x:f>Assumptions!P37</x:f>
        <x:v>0</x:v>
      </x:c>
      <x:c r="Q16" s="124" t="n">
        <x:f>Assumptions!Q37</x:f>
        <x:v>0</x:v>
      </x:c>
      <x:c r="R16" s="124" t="n">
        <x:f>Assumptions!R37</x:f>
        <x:v>0</x:v>
      </x:c>
      <x:c r="S16" s="124" t="n">
        <x:f>Assumptions!S37</x:f>
        <x:v>0</x:v>
      </x:c>
      <x:c r="T16" s="124" t="n">
        <x:f>Assumptions!T37</x:f>
        <x:v>29166.666666666668</x:v>
      </x:c>
      <x:c r="U16" s="124" t="n">
        <x:f>Assumptions!U37</x:f>
        <x:v>29166.666666666668</x:v>
      </x:c>
      <x:c r="V16" s="124" t="n">
        <x:f>Assumptions!V37</x:f>
        <x:v>29166.666666666668</x:v>
      </x:c>
      <x:c r="W16" s="124" t="n">
        <x:f>Assumptions!W37</x:f>
        <x:v>29166.666666666668</x:v>
      </x:c>
      <x:c r="X16" s="124" t="n">
        <x:f>Assumptions!X37</x:f>
        <x:v>29166.666666666668</x:v>
      </x:c>
      <x:c r="Y16" s="124" t="n">
        <x:f>Assumptions!Y37</x:f>
        <x:v>29166.666666666668</x:v>
      </x:c>
      <x:c r="Z16" s="124" t="n">
        <x:f>Assumptions!Z37</x:f>
        <x:v>29166.666666666668</x:v>
      </x:c>
      <x:c r="AA16" s="124" t="n">
        <x:f>Assumptions!AA37</x:f>
        <x:v>29166.666666666668</x:v>
      </x:c>
      <x:c r="AB16" s="124" t="n">
        <x:f>Assumptions!AB37</x:f>
        <x:v>29166.666666666668</x:v>
      </x:c>
      <x:c r="AC16" s="124" t="n">
        <x:f>Assumptions!AC37</x:f>
        <x:v>29166.666666666668</x:v>
      </x:c>
      <x:c r="AD16" s="124" t="n">
        <x:f>Assumptions!AD37</x:f>
        <x:v>29166.666666666668</x:v>
      </x:c>
      <x:c r="AE16" s="124" t="n">
        <x:f>Assumptions!AE37</x:f>
        <x:v>29166.666666666668</x:v>
      </x:c>
    </x:row>
    <x:row r="17">
      <x:c r="A17" s="152" t="str">
        <x:v>Total Cash Outflows</x:v>
      </x:c>
      <x:c r="B17" s="127" t="n">
        <x:f>SUM(B6,B11:B16)</x:f>
        <x:v>86350</x:v>
      </x:c>
      <x:c r="C17" s="127" t="n">
        <x:f>SUM(C6,C11:C16)</x:f>
        <x:v>87700</x:v>
      </x:c>
      <x:c r="D17" s="127" t="n">
        <x:f>SUM(D6,D11:D16)</x:f>
        <x:v>90625</x:v>
      </x:c>
      <x:c r="E17" s="127" t="n">
        <x:f>SUM(E6,E11:E16)</x:f>
        <x:v>101975</x:v>
      </x:c>
      <x:c r="F17" s="127" t="n">
        <x:f>SUM(F6,F11:F16)</x:f>
        <x:v>114675</x:v>
      </x:c>
      <x:c r="G17" s="127" t="n">
        <x:f>SUM(G6,G11:G16)</x:f>
        <x:v>121025</x:v>
      </x:c>
      <x:c r="H17" s="127" t="n">
        <x:f>SUM(H6,H11:H16)</x:f>
        <x:v>140950</x:v>
      </x:c>
      <x:c r="I17" s="127" t="n">
        <x:f>SUM(I6,I11:I16)</x:f>
        <x:v>137300</x:v>
      </x:c>
      <x:c r="J17" s="127" t="n">
        <x:f>SUM(J6,J11:J16)</x:f>
        <x:v>137300</x:v>
      </x:c>
      <x:c r="K17" s="127" t="n">
        <x:f>SUM(K6,K11:K16)</x:f>
        <x:v>148650</x:v>
      </x:c>
      <x:c r="L17" s="127" t="n">
        <x:f>SUM(L6,L11:L16)</x:f>
        <x:v>145000</x:v>
      </x:c>
      <x:c r="M17" s="127" t="n">
        <x:f>SUM(M6,M11:M16)</x:f>
        <x:v>149050</x:v>
      </x:c>
      <x:c r="N17" s="127" t="n">
        <x:f>SUM(N6,N11:N16)</x:f>
        <x:v>144050</x:v>
      </x:c>
      <x:c r="O17" s="127" t="n">
        <x:f>SUM(O6,O11:O16)</x:f>
        <x:v>145625</x:v>
      </x:c>
      <x:c r="P17" s="127" t="n">
        <x:f>SUM(P6,P11:P16)</x:f>
        <x:v>146975</x:v>
      </x:c>
      <x:c r="Q17" s="127" t="n">
        <x:f>SUM(Q6,Q11:Q16)</x:f>
        <x:v>148325</x:v>
      </x:c>
      <x:c r="R17" s="127" t="n">
        <x:f>SUM(R6,R11:R16)</x:f>
        <x:v>149675</x:v>
      </x:c>
      <x:c r="S17" s="127" t="n">
        <x:f>SUM(S6,S11:S16)</x:f>
        <x:v>249675</x:v>
      </x:c>
      <x:c r="T17" s="127" t="n">
        <x:f>SUM(T6,T11:T16)</x:f>
        <x:v>232025</x:v>
      </x:c>
      <x:c r="U17" s="127" t="n">
        <x:f>SUM(U6,U11:U16)</x:f>
        <x:v>228375</x:v>
      </x:c>
      <x:c r="V17" s="127" t="n">
        <x:f>SUM(V6,V11:V16)</x:f>
        <x:v>319950</x:v>
      </x:c>
      <x:c r="W17" s="127" t="n">
        <x:f>SUM(W6,W11:W16)</x:f>
        <x:v>214950</x:v>
      </x:c>
      <x:c r="X17" s="127" t="n">
        <x:f>SUM(X6,X11:X16)</x:f>
        <x:v>217650</x:v>
      </x:c>
      <x:c r="Y17" s="127" t="n">
        <x:f>SUM(Y6,Y11:Y16)</x:f>
        <x:v>319000</x:v>
      </x:c>
      <x:c r="Z17" s="127" t="n">
        <x:f>SUM(Z6,Z11:Z16)</x:f>
        <x:v>245325</x:v>
      </x:c>
      <x:c r="AA17" s="127" t="n">
        <x:f>SUM(AA6,AA11:AA16)</x:f>
        <x:v>248025</x:v>
      </x:c>
      <x:c r="AB17" s="127" t="n">
        <x:f>SUM(AB6,AB11:AB16)</x:f>
        <x:v>350950</x:v>
      </x:c>
      <x:c r="AC17" s="127" t="n">
        <x:f>SUM(AC6,AC11:AC16)</x:f>
        <x:v>253650</x:v>
      </x:c>
      <x:c r="AD17" s="127" t="n">
        <x:f>SUM(AD6,AD11:AD16)</x:f>
        <x:v>259050</x:v>
      </x:c>
      <x:c r="AE17" s="127" t="n">
        <x:f>SUM(AE6,AE11:AE16)</x:f>
        <x:v>256125</x:v>
      </x:c>
    </x:row>
    <x:row r="18">
      <x:c r="A18" s="93" t="str"/>
      <x:c r="B18" s="128"/>
      <x:c r="C18" s="128"/>
      <x:c r="D18" s="128"/>
      <x:c r="E18" s="128"/>
      <x:c r="F18" s="128"/>
      <x:c r="G18" s="128"/>
      <x:c r="H18" s="128"/>
      <x:c r="I18" s="128"/>
      <x:c r="J18" s="128"/>
      <x:c r="K18" s="128"/>
      <x:c r="L18" s="128"/>
      <x:c r="M18" s="128"/>
      <x:c r="N18" s="128"/>
      <x:c r="O18" s="128"/>
      <x:c r="P18" s="128"/>
      <x:c r="Q18" s="128"/>
      <x:c r="R18" s="128"/>
      <x:c r="S18" s="128"/>
      <x:c r="T18" s="128"/>
      <x:c r="U18" s="128"/>
      <x:c r="V18" s="128"/>
      <x:c r="W18" s="128"/>
      <x:c r="X18" s="128"/>
      <x:c r="Y18" s="128"/>
      <x:c r="Z18" s="128"/>
      <x:c r="AA18" s="128"/>
      <x:c r="AB18" s="128"/>
      <x:c r="AC18" s="128"/>
      <x:c r="AD18" s="128"/>
      <x:c r="AE18" s="128"/>
    </x:row>
    <x:row r="19">
      <x:c r="A19" s="152" t="str">
        <x:v>Net Cash Flow</x:v>
      </x:c>
      <x:c r="B19" s="127" t="n">
        <x:f>B9-B17</x:f>
        <x:v>-83350</x:v>
      </x:c>
      <x:c r="C19" s="127" t="n">
        <x:f>C9-C17</x:f>
        <x:v>-81700</x:v>
      </x:c>
      <x:c r="D19" s="127" t="n">
        <x:f>D9-D17</x:f>
        <x:v>-78125</x:v>
      </x:c>
      <x:c r="E19" s="127" t="n">
        <x:f>E9-E17</x:f>
        <x:v>-86475</x:v>
      </x:c>
      <x:c r="F19" s="127" t="n">
        <x:f>F9-F17</x:f>
        <x:v>-93175</x:v>
      </x:c>
      <x:c r="G19" s="127" t="n">
        <x:f>G9-G17</x:f>
        <x:v>-96525</x:v>
      </x:c>
      <x:c r="H19" s="127" t="n">
        <x:f>H9-H17</x:f>
        <x:v>-109950</x:v>
      </x:c>
      <x:c r="I19" s="127" t="n">
        <x:f>I9-I17</x:f>
        <x:v>-100300</x:v>
      </x:c>
      <x:c r="J19" s="127" t="n">
        <x:f>J9-J17</x:f>
        <x:v>-100300</x:v>
      </x:c>
      <x:c r="K19" s="127" t="n">
        <x:f>K9-K17</x:f>
        <x:v>-108650</x:v>
      </x:c>
      <x:c r="L19" s="127" t="n">
        <x:f>L9-L17</x:f>
        <x:v>-102000</x:v>
      </x:c>
      <x:c r="M19" s="127" t="n">
        <x:f>M9-M17</x:f>
        <x:v>-93850</x:v>
      </x:c>
      <x:c r="N19" s="127" t="n">
        <x:f>N9-N17</x:f>
        <x:v>-85850</x:v>
      </x:c>
      <x:c r="O19" s="127" t="n">
        <x:f>O9-O17</x:f>
        <x:v>-83925</x:v>
      </x:c>
      <x:c r="P19" s="127" t="n">
        <x:f>P9-P17</x:f>
        <x:v>-82275</x:v>
      </x:c>
      <x:c r="Q19" s="127" t="n">
        <x:f>Q9-Q17</x:f>
        <x:v>-76625</x:v>
      </x:c>
      <x:c r="R19" s="127" t="n">
        <x:f>R9-R17</x:f>
        <x:v>-72975</x:v>
      </x:c>
      <x:c r="S19" s="127" t="n">
        <x:f>S9-S17</x:f>
        <x:v>-174775</x:v>
      </x:c>
      <x:c r="T19" s="127" t="n">
        <x:f>T9-T17</x:f>
        <x:v>-154125</x:v>
      </x:c>
      <x:c r="U19" s="127" t="n">
        <x:f>U9-U17</x:f>
        <x:v>-147475</x:v>
      </x:c>
      <x:c r="V19" s="127" t="n">
        <x:f>V9-V17</x:f>
        <x:v>-230350</x:v>
      </x:c>
      <x:c r="W19" s="127" t="n">
        <x:f>W9-W17</x:f>
        <x:v>-122350</x:v>
      </x:c>
      <x:c r="X19" s="127" t="n">
        <x:f>X9-X17</x:f>
        <x:v>-122050</x:v>
      </x:c>
      <x:c r="Y19" s="127" t="n">
        <x:f>Y9-Y17</x:f>
        <x:v>-224066.6666666667</x:v>
      </x:c>
      <x:c r="Z19" s="127" t="n">
        <x:f>Z9-Z17</x:f>
        <x:v>-91891.66666666669</x:v>
      </x:c>
      <x:c r="AA19" s="127" t="n">
        <x:f>AA9-AA17</x:f>
        <x:v>-87791.66666666669</x:v>
      </x:c>
      <x:c r="AB19" s="127" t="n">
        <x:f>AB9-AB17</x:f>
        <x:v>-184216.6666666667</x:v>
      </x:c>
      <x:c r="AC19" s="127" t="n">
        <x:f>AC9-AC17</x:f>
        <x:v>-80916.66666666669</x:v>
      </x:c>
      <x:c r="AD19" s="127" t="n">
        <x:f>AD9-AD17</x:f>
        <x:v>-77983.3333333334</x:v>
      </x:c>
      <x:c r="AE19" s="127" t="n">
        <x:f>AE9-AE17</x:f>
        <x:v>-74891.66666666669</x:v>
      </x:c>
    </x:row>
    <x:row r="20">
      <x:c r="A20" s="153" t="str">
        <x:v>Ending Cash Balance</x:v>
      </x:c>
      <x:c r="B20" s="130" t="n">
        <x:f>Assumptions!$B$6+B19</x:f>
        <x:v>7916650</x:v>
      </x:c>
      <x:c r="C20" s="130" t="n">
        <x:f>B20+C19</x:f>
        <x:v>7834950</x:v>
      </x:c>
      <x:c r="D20" s="130" t="n">
        <x:f>C20+D19</x:f>
        <x:v>7756825</x:v>
      </x:c>
      <x:c r="E20" s="130" t="n">
        <x:f>D20+E19</x:f>
        <x:v>7670350</x:v>
      </x:c>
      <x:c r="F20" s="130" t="n">
        <x:f>E20+F19</x:f>
        <x:v>7577175</x:v>
      </x:c>
      <x:c r="G20" s="130" t="n">
        <x:f>F20+G19</x:f>
        <x:v>7480650</x:v>
      </x:c>
      <x:c r="H20" s="130" t="n">
        <x:f>G20+H19</x:f>
        <x:v>7370700</x:v>
      </x:c>
      <x:c r="I20" s="130" t="n">
        <x:f>H20+I19</x:f>
        <x:v>7270400</x:v>
      </x:c>
      <x:c r="J20" s="130" t="n">
        <x:f>I20+J19</x:f>
        <x:v>7170100</x:v>
      </x:c>
      <x:c r="K20" s="130" t="n">
        <x:f>J20+K19</x:f>
        <x:v>7061450</x:v>
      </x:c>
      <x:c r="L20" s="130" t="n">
        <x:f>K20+L19</x:f>
        <x:v>6959450</x:v>
      </x:c>
      <x:c r="M20" s="130" t="n">
        <x:f>L20+M19</x:f>
        <x:v>6865600</x:v>
      </x:c>
      <x:c r="N20" s="130" t="n">
        <x:f>M20+N19</x:f>
        <x:v>6779750</x:v>
      </x:c>
      <x:c r="O20" s="130" t="n">
        <x:f>N20+O19</x:f>
        <x:v>6695825</x:v>
      </x:c>
      <x:c r="P20" s="130" t="n">
        <x:f>O20+P19</x:f>
        <x:v>6613550</x:v>
      </x:c>
      <x:c r="Q20" s="130" t="n">
        <x:f>P20+Q19</x:f>
        <x:v>6536925</x:v>
      </x:c>
      <x:c r="R20" s="130" t="n">
        <x:f>Q20+R19</x:f>
        <x:v>6463950</x:v>
      </x:c>
      <x:c r="S20" s="130" t="n">
        <x:f>R20+S19</x:f>
        <x:v>6289175</x:v>
      </x:c>
      <x:c r="T20" s="130" t="n">
        <x:f>S20+T19</x:f>
        <x:v>6135050</x:v>
      </x:c>
      <x:c r="U20" s="130" t="n">
        <x:f>T20+U19</x:f>
        <x:v>5987575</x:v>
      </x:c>
      <x:c r="V20" s="130" t="n">
        <x:f>U20+V19</x:f>
        <x:v>5757225</x:v>
      </x:c>
      <x:c r="W20" s="130" t="n">
        <x:f>V20+W19</x:f>
        <x:v>5634875</x:v>
      </x:c>
      <x:c r="X20" s="130" t="n">
        <x:f>W20+X19</x:f>
        <x:v>5512825</x:v>
      </x:c>
      <x:c r="Y20" s="130" t="n">
        <x:f>X20+Y19</x:f>
        <x:v>5288758.333333333</x:v>
      </x:c>
      <x:c r="Z20" s="130" t="n">
        <x:f>Y20+Z19</x:f>
        <x:v>5196866.666666666</x:v>
      </x:c>
      <x:c r="AA20" s="130" t="n">
        <x:f>Z20+AA19</x:f>
        <x:v>5109074.999999999</x:v>
      </x:c>
      <x:c r="AB20" s="130" t="n">
        <x:f>AA20+AB19</x:f>
        <x:v>4924858.333333332</x:v>
      </x:c>
      <x:c r="AC20" s="130" t="n">
        <x:f>AB20+AC19</x:f>
        <x:v>4843941.666666665</x:v>
      </x:c>
      <x:c r="AD20" s="130" t="n">
        <x:f>AC20+AD19</x:f>
        <x:v>4765958.333333332</x:v>
      </x:c>
      <x:c r="AE20" s="130" t="n">
        <x:f>AD20+AE19</x:f>
        <x:v>4691066.666666665</x:v>
      </x:c>
    </x:row>
    <x:row r="21">
      <x:c r="A21" s="93"/>
      <x:c r="B21" s="90"/>
      <x:c r="C21" s="90"/>
      <x:c r="D21" s="90"/>
      <x:c r="E21" s="90"/>
      <x:c r="F21" s="90"/>
      <x:c r="G21" s="90"/>
      <x:c r="H21" s="90"/>
      <x:c r="I21" s="90"/>
      <x:c r="J21" s="90"/>
      <x:c r="K21" s="90"/>
      <x:c r="L21" s="90"/>
      <x:c r="M21" s="90"/>
      <x:c r="N21" s="90"/>
      <x:c r="O21" s="90"/>
      <x:c r="P21" s="90"/>
      <x:c r="Q21" s="90"/>
      <x:c r="R21" s="90"/>
      <x:c r="S21" s="90"/>
      <x:c r="T21" s="90"/>
      <x:c r="U21" s="90"/>
      <x:c r="V21" s="90"/>
      <x:c r="W21" s="90"/>
      <x:c r="X21" s="90"/>
      <x:c r="Y21" s="90"/>
      <x:c r="Z21" s="90"/>
      <x:c r="AA21" s="90"/>
      <x:c r="AB21" s="90"/>
      <x:c r="AC21" s="90"/>
      <x:c r="AD21" s="90"/>
      <x:c r="AE21" s="90"/>
    </x:row>
    <x:row r="22">
      <x:c r="A22" s="93"/>
      <x:c r="B22" s="90"/>
      <x:c r="C22" s="90"/>
      <x:c r="D22" s="90"/>
      <x:c r="E22" s="90"/>
      <x:c r="F22" s="90"/>
      <x:c r="G22" s="90"/>
      <x:c r="H22" s="90"/>
      <x:c r="I22" s="90"/>
      <x:c r="J22" s="90"/>
      <x:c r="K22" s="90"/>
      <x:c r="L22" s="90"/>
      <x:c r="M22" s="90"/>
      <x:c r="N22" s="90"/>
      <x:c r="O22" s="90"/>
      <x:c r="P22" s="90"/>
      <x:c r="Q22" s="90"/>
      <x:c r="R22" s="90"/>
      <x:c r="S22" s="90"/>
      <x:c r="T22" s="90"/>
      <x:c r="U22" s="90"/>
      <x:c r="V22" s="90"/>
      <x:c r="W22" s="90"/>
      <x:c r="X22" s="90"/>
      <x:c r="Y22" s="90"/>
      <x:c r="Z22" s="90"/>
      <x:c r="AA22" s="90"/>
      <x:c r="AB22" s="90"/>
      <x:c r="AC22" s="90"/>
      <x:c r="AD22" s="90"/>
      <x:c r="AE22" s="90"/>
    </x:row>
    <x:row r="23" ht="20" customHeight="1">
      <x:c r="A23" s="148" t="str">
        <x:v>30-MONTH CASE SUMMARY</x:v>
      </x:c>
      <x:c r="B23" s="91" t="str">
        <x:v>30-MONTH CASE SUMMARY</x:v>
      </x:c>
      <x:c r="C23" s="91" t="str">
        <x:v>30-MONTH CASE SUMMARY</x:v>
      </x:c>
      <x:c r="D23" s="91" t="str">
        <x:v>30-MONTH CASE SUMMARY</x:v>
      </x:c>
      <x:c r="E23" s="91" t="str">
        <x:v>30-MONTH CASE SUMMARY</x:v>
      </x:c>
      <x:c r="F23" s="91" t="str">
        <x:v>30-MONTH CASE SUMMARY</x:v>
      </x:c>
      <x:c r="G23" s="90"/>
      <x:c r="H23" s="91" t="str">
        <x:v> </x:v>
      </x:c>
      <x:c r="I23" s="91" t="str">
        <x:v> </x:v>
      </x:c>
      <x:c r="J23" s="91" t="str">
        <x:v> </x:v>
      </x:c>
      <x:c r="K23" s="91" t="str">
        <x:v> </x:v>
      </x:c>
      <x:c r="L23" s="91" t="str">
        <x:v> </x:v>
      </x:c>
      <x:c r="M23" s="91" t="str">
        <x:v> </x:v>
      </x:c>
      <x:c r="N23" s="90"/>
      <x:c r="O23" s="90"/>
      <x:c r="P23" s="90"/>
      <x:c r="Q23" s="90"/>
      <x:c r="R23" s="90"/>
      <x:c r="S23" s="90"/>
      <x:c r="T23" s="90"/>
      <x:c r="U23" s="90"/>
      <x:c r="V23" s="90"/>
      <x:c r="W23" s="90"/>
      <x:c r="X23" s="90"/>
      <x:c r="Y23" s="90"/>
      <x:c r="Z23" s="90"/>
      <x:c r="AA23" s="90"/>
      <x:c r="AB23" s="90"/>
      <x:c r="AC23" s="90"/>
      <x:c r="AD23" s="90"/>
      <x:c r="AE23" s="90"/>
    </x:row>
    <x:row r="24">
      <x:c r="A24" s="92" t="str">
        <x:v>Metric</x:v>
      </x:c>
      <x:c r="B24" s="116" t="str">
        <x:v>Value</x:v>
      </x:c>
      <x:c r="C24" s="90"/>
      <x:c r="D24" s="90"/>
      <x:c r="E24" s="90"/>
      <x:c r="F24" s="90"/>
      <x:c r="G24" s="90"/>
      <x:c r="H24" s="116" t="str">
        <x:v>Protected / Undeployed Reserves</x:v>
      </x:c>
      <x:c r="I24" s="116" t="str">
        <x:v>Value</x:v>
      </x:c>
      <x:c r="J24" s="90"/>
      <x:c r="K24" s="90"/>
      <x:c r="L24" s="90"/>
      <x:c r="M24" s="90"/>
      <x:c r="N24" s="90"/>
      <x:c r="O24" s="90"/>
      <x:c r="P24" s="90"/>
      <x:c r="Q24" s="90"/>
      <x:c r="R24" s="90"/>
      <x:c r="S24" s="90"/>
      <x:c r="T24" s="90"/>
      <x:c r="U24" s="90"/>
      <x:c r="V24" s="90"/>
      <x:c r="W24" s="90"/>
      <x:c r="X24" s="90"/>
      <x:c r="Y24" s="90"/>
      <x:c r="Z24" s="90"/>
      <x:c r="AA24" s="90"/>
      <x:c r="AB24" s="90"/>
      <x:c r="AC24" s="90"/>
      <x:c r="AD24" s="90"/>
      <x:c r="AE24" s="90"/>
    </x:row>
    <x:row r="25">
      <x:c r="A25" s="93" t="str">
        <x:v>Opening Capital</x:v>
      </x:c>
      <x:c r="B25" s="124" t="n">
        <x:f>Assumptions!$B$6</x:f>
        <x:v>8000000</x:v>
      </x:c>
      <x:c r="C25" s="90"/>
      <x:c r="D25" s="90"/>
      <x:c r="E25" s="90"/>
      <x:c r="F25" s="90"/>
      <x:c r="G25" s="90"/>
      <x:c r="H25" s="90" t="str">
        <x:v>Initial Artist Reserve Remaining</x:v>
      </x:c>
      <x:c r="I25" s="124" t="n">
        <x:f>Assumptions!$B$12-B29</x:f>
        <x:v>1760000</x:v>
      </x:c>
      <x:c r="J25" s="90"/>
      <x:c r="K25" s="90"/>
      <x:c r="L25" s="90"/>
      <x:c r="M25" s="90"/>
      <x:c r="N25" s="90"/>
      <x:c r="O25" s="90"/>
      <x:c r="P25" s="90"/>
      <x:c r="Q25" s="90"/>
      <x:c r="R25" s="90"/>
      <x:c r="S25" s="90"/>
      <x:c r="T25" s="90"/>
      <x:c r="U25" s="90"/>
      <x:c r="V25" s="90"/>
      <x:c r="W25" s="90"/>
      <x:c r="X25" s="90"/>
      <x:c r="Y25" s="90"/>
      <x:c r="Z25" s="90"/>
      <x:c r="AA25" s="90"/>
      <x:c r="AB25" s="90"/>
      <x:c r="AC25" s="90"/>
      <x:c r="AD25" s="90"/>
      <x:c r="AE25" s="90"/>
    </x:row>
    <x:row r="26">
      <x:c r="A26" s="93" t="str">
        <x:v>Commercial Services Revenue</x:v>
      </x:c>
      <x:c r="B26" s="125" t="n">
        <x:f>SUM(B5:AE5)</x:f>
        <x:v>2000000</x:v>
      </x:c>
      <x:c r="C26" s="90"/>
      <x:c r="D26" s="90"/>
      <x:c r="E26" s="90"/>
      <x:c r="F26" s="90"/>
      <x:c r="G26" s="90"/>
      <x:c r="H26" s="90" t="str">
        <x:v>Acceleration Reserve Remaining</x:v>
      </x:c>
      <x:c r="I26" s="124" t="n">
        <x:f>Assumptions!$B$13-B30</x:f>
        <x:v>1200000</x:v>
      </x:c>
      <x:c r="J26" s="90"/>
      <x:c r="K26" s="90"/>
      <x:c r="L26" s="90"/>
      <x:c r="M26" s="90"/>
      <x:c r="N26" s="90"/>
      <x:c r="O26" s="90"/>
      <x:c r="P26" s="90"/>
      <x:c r="Q26" s="90"/>
      <x:c r="R26" s="90"/>
      <x:c r="S26" s="90"/>
      <x:c r="T26" s="90"/>
      <x:c r="U26" s="90"/>
      <x:c r="V26" s="90"/>
      <x:c r="W26" s="90"/>
      <x:c r="X26" s="90"/>
      <x:c r="Y26" s="90"/>
      <x:c r="Z26" s="90"/>
      <x:c r="AA26" s="90"/>
      <x:c r="AB26" s="90"/>
      <x:c r="AC26" s="90"/>
      <x:c r="AD26" s="90"/>
      <x:c r="AE26" s="90"/>
    </x:row>
    <x:row r="27">
      <x:c r="A27" s="93" t="str">
        <x:v>Commercial Services Contribution</x:v>
      </x:c>
      <x:c r="B27" s="125" t="n">
        <x:f>SUM(B7:AE7)</x:f>
        <x:v>1100000</x:v>
      </x:c>
      <x:c r="C27" s="90"/>
      <x:c r="D27" s="90"/>
      <x:c r="E27" s="90"/>
      <x:c r="F27" s="90"/>
      <x:c r="G27" s="90"/>
      <x:c r="H27" s="90" t="str">
        <x:v>Contingency Reserve Remaining</x:v>
      </x:c>
      <x:c r="I27" s="124" t="n">
        <x:f>Assumptions!$B$14-SUM(B16:AE16)</x:f>
        <x:v>349999.99999999994</x:v>
      </x:c>
      <x:c r="J27" s="90"/>
      <x:c r="K27" s="90"/>
      <x:c r="L27" s="90"/>
      <x:c r="M27" s="90"/>
      <x:c r="N27" s="90"/>
      <x:c r="O27" s="90"/>
      <x:c r="P27" s="90"/>
      <x:c r="Q27" s="90"/>
      <x:c r="R27" s="90"/>
      <x:c r="S27" s="90"/>
      <x:c r="T27" s="90"/>
      <x:c r="U27" s="90"/>
      <x:c r="V27" s="90"/>
      <x:c r="W27" s="90"/>
      <x:c r="X27" s="90"/>
      <x:c r="Y27" s="90"/>
      <x:c r="Z27" s="90"/>
      <x:c r="AA27" s="90"/>
      <x:c r="AB27" s="90"/>
      <x:c r="AC27" s="90"/>
      <x:c r="AD27" s="90"/>
      <x:c r="AE27" s="90"/>
    </x:row>
    <x:row r="28">
      <x:c r="A28" s="93" t="str">
        <x:v>Artist Partnership Receipts</x:v>
      </x:c>
      <x:c r="B28" s="125" t="n">
        <x:f>SUM(B8:AE8)</x:f>
        <x:v>281066.66666666645</x:v>
      </x:c>
      <x:c r="C28" s="90"/>
      <x:c r="D28" s="90"/>
      <x:c r="E28" s="90"/>
      <x:c r="F28" s="90"/>
      <x:c r="G28" s="90"/>
      <x:c r="H28" s="90" t="str">
        <x:v>Total Protected Reserves</x:v>
      </x:c>
      <x:c r="I28" s="131" t="n">
        <x:f>SUM(I25:I27)</x:f>
        <x:v>3310000</x:v>
      </x:c>
      <x:c r="J28" s="90"/>
      <x:c r="K28" s="90"/>
      <x:c r="L28" s="90"/>
      <x:c r="M28" s="90"/>
      <x:c r="N28" s="90"/>
      <x:c r="O28" s="90"/>
      <x:c r="P28" s="90"/>
      <x:c r="Q28" s="90"/>
      <x:c r="R28" s="90"/>
      <x:c r="S28" s="90"/>
      <x:c r="T28" s="90"/>
      <x:c r="U28" s="90"/>
      <x:c r="V28" s="90"/>
      <x:c r="W28" s="90"/>
      <x:c r="X28" s="90"/>
      <x:c r="Y28" s="90"/>
      <x:c r="Z28" s="90"/>
      <x:c r="AA28" s="90"/>
      <x:c r="AB28" s="90"/>
      <x:c r="AC28" s="90"/>
      <x:c r="AD28" s="90"/>
      <x:c r="AE28" s="90"/>
    </x:row>
    <x:row r="29">
      <x:c r="A29" s="93" t="str">
        <x:v>Initial Artist Capital Deployed</x:v>
      </x:c>
      <x:c r="B29" s="125" t="n">
        <x:f>SUM(B14:AE14)</x:f>
        <x:v>240000</x:v>
      </x:c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  <x:c r="M29" s="90"/>
      <x:c r="N29" s="90"/>
      <x:c r="O29" s="90"/>
      <x:c r="P29" s="90"/>
      <x:c r="Q29" s="90"/>
      <x:c r="R29" s="90"/>
      <x:c r="S29" s="90"/>
      <x:c r="T29" s="90"/>
      <x:c r="U29" s="90"/>
      <x:c r="V29" s="90"/>
      <x:c r="W29" s="90"/>
      <x:c r="X29" s="90"/>
      <x:c r="Y29" s="90"/>
      <x:c r="Z29" s="90"/>
      <x:c r="AA29" s="90"/>
      <x:c r="AB29" s="90"/>
      <x:c r="AC29" s="90"/>
      <x:c r="AD29" s="90"/>
      <x:c r="AE29" s="90"/>
    </x:row>
    <x:row r="30">
      <x:c r="A30" s="93" t="str">
        <x:v>Artist Acceleration Deployed</x:v>
      </x:c>
      <x:c r="B30" s="125" t="n">
        <x:f>SUM(B15:AE15)</x:f>
        <x:v>400000</x:v>
      </x:c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  <x:c r="M30" s="90"/>
      <x:c r="N30" s="90"/>
      <x:c r="O30" s="90"/>
      <x:c r="P30" s="90"/>
      <x:c r="Q30" s="90"/>
      <x:c r="R30" s="90"/>
      <x:c r="S30" s="90"/>
      <x:c r="T30" s="90"/>
      <x:c r="U30" s="90"/>
      <x:c r="V30" s="90"/>
      <x:c r="W30" s="90"/>
      <x:c r="X30" s="90"/>
      <x:c r="Y30" s="90"/>
      <x:c r="Z30" s="90"/>
      <x:c r="AA30" s="90"/>
      <x:c r="AB30" s="90"/>
      <x:c r="AC30" s="90"/>
      <x:c r="AD30" s="90"/>
      <x:c r="AE30" s="90"/>
    </x:row>
    <x:row r="31">
      <x:c r="A31" s="93" t="str">
        <x:v>Total Cash Outflows</x:v>
      </x:c>
      <x:c r="B31" s="125" t="n">
        <x:f>SUM(B17:AE17)</x:f>
        <x:v>5590000</x:v>
      </x:c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  <x:c r="M31" s="90"/>
      <x:c r="N31" s="90"/>
      <x:c r="O31" s="90"/>
      <x:c r="P31" s="90"/>
      <x:c r="Q31" s="90"/>
      <x:c r="R31" s="90"/>
      <x:c r="S31" s="90"/>
      <x:c r="T31" s="90"/>
      <x:c r="U31" s="90"/>
      <x:c r="V31" s="90"/>
      <x:c r="W31" s="90"/>
      <x:c r="X31" s="90"/>
      <x:c r="Y31" s="90"/>
      <x:c r="Z31" s="90"/>
      <x:c r="AA31" s="90"/>
      <x:c r="AB31" s="90"/>
      <x:c r="AC31" s="90"/>
      <x:c r="AD31" s="90"/>
      <x:c r="AE31" s="90"/>
    </x:row>
    <x:row r="32">
      <x:c r="A32" s="93" t="str">
        <x:v>Ending Cash</x:v>
      </x:c>
      <x:c r="B32" s="125" t="n">
        <x:f>AE20</x:f>
        <x:v>4691066.666666665</x:v>
      </x:c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  <x:c r="M32" s="90"/>
      <x:c r="N32" s="90"/>
      <x:c r="O32" s="90"/>
      <x:c r="P32" s="90"/>
      <x:c r="Q32" s="90"/>
      <x:c r="R32" s="90"/>
      <x:c r="S32" s="90"/>
      <x:c r="T32" s="90"/>
      <x:c r="U32" s="90"/>
      <x:c r="V32" s="90"/>
      <x:c r="W32" s="90"/>
      <x:c r="X32" s="90"/>
      <x:c r="Y32" s="90"/>
      <x:c r="Z32" s="90"/>
      <x:c r="AA32" s="90"/>
      <x:c r="AB32" s="90"/>
      <x:c r="AC32" s="90"/>
      <x:c r="AD32" s="90"/>
      <x:c r="AE32" s="90"/>
    </x:row>
    <x:row r="33">
      <x:c r="A33" s="93" t="str">
        <x:v>Minimum Cash Balance</x:v>
      </x:c>
      <x:c r="B33" s="125" t="n">
        <x:f>MIN(B20:AE20)</x:f>
        <x:v>4691066.666666665</x:v>
      </x:c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  <x:c r="M33" s="90"/>
      <x:c r="N33" s="90"/>
      <x:c r="O33" s="90"/>
      <x:c r="P33" s="90"/>
      <x:c r="Q33" s="90"/>
      <x:c r="R33" s="90"/>
      <x:c r="S33" s="90"/>
      <x:c r="T33" s="90"/>
      <x:c r="U33" s="90"/>
      <x:c r="V33" s="90"/>
      <x:c r="W33" s="90"/>
      <x:c r="X33" s="90"/>
      <x:c r="Y33" s="90"/>
      <x:c r="Z33" s="90"/>
      <x:c r="AA33" s="90"/>
      <x:c r="AB33" s="90"/>
      <x:c r="AC33" s="90"/>
      <x:c r="AD33" s="90"/>
      <x:c r="AE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  <x:c r="M34" s="90"/>
      <x:c r="N34" s="90"/>
      <x:c r="O34" s="90"/>
      <x:c r="P34" s="90"/>
      <x:c r="Q34" s="90"/>
      <x:c r="R34" s="90"/>
      <x:c r="S34" s="90"/>
      <x:c r="T34" s="90"/>
      <x:c r="U34" s="90"/>
      <x:c r="V34" s="90"/>
      <x:c r="W34" s="90"/>
      <x:c r="X34" s="90"/>
      <x:c r="Y34" s="90"/>
      <x:c r="Z34" s="90"/>
      <x:c r="AA34" s="90"/>
      <x:c r="AB34" s="90"/>
      <x:c r="AC34" s="90"/>
      <x:c r="AD34" s="90"/>
      <x:c r="AE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  <x:c r="M35" s="90"/>
      <x:c r="N35" s="90"/>
      <x:c r="O35" s="90"/>
      <x:c r="P35" s="90"/>
      <x:c r="Q35" s="90"/>
      <x:c r="R35" s="90"/>
      <x:c r="S35" s="90"/>
      <x:c r="T35" s="90"/>
      <x:c r="U35" s="90"/>
      <x:c r="V35" s="90"/>
      <x:c r="W35" s="90"/>
      <x:c r="X35" s="90"/>
      <x:c r="Y35" s="90"/>
      <x:c r="Z35" s="90"/>
      <x:c r="AA35" s="90"/>
      <x:c r="AB35" s="90"/>
      <x:c r="AC35" s="90"/>
      <x:c r="AD35" s="90"/>
      <x:c r="AE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  <x:c r="M36" s="90"/>
      <x:c r="N36" s="90"/>
      <x:c r="O36" s="90"/>
      <x:c r="P36" s="90"/>
      <x:c r="Q36" s="90"/>
      <x:c r="R36" s="90"/>
      <x:c r="S36" s="90"/>
      <x:c r="T36" s="90"/>
      <x:c r="U36" s="90"/>
      <x:c r="V36" s="90"/>
      <x:c r="W36" s="90"/>
      <x:c r="X36" s="90"/>
      <x:c r="Y36" s="90"/>
      <x:c r="Z36" s="90"/>
      <x:c r="AA36" s="90"/>
      <x:c r="AB36" s="90"/>
      <x:c r="AC36" s="90"/>
      <x:c r="AD36" s="90"/>
      <x:c r="AE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  <x:c r="M37" s="90"/>
      <x:c r="N37" s="90"/>
      <x:c r="O37" s="90"/>
      <x:c r="P37" s="90"/>
      <x:c r="Q37" s="90"/>
      <x:c r="R37" s="90"/>
      <x:c r="S37" s="90"/>
      <x:c r="T37" s="90"/>
      <x:c r="U37" s="90"/>
      <x:c r="V37" s="90"/>
      <x:c r="W37" s="90"/>
      <x:c r="X37" s="90"/>
      <x:c r="Y37" s="90"/>
      <x:c r="Z37" s="90"/>
      <x:c r="AA37" s="90"/>
      <x:c r="AB37" s="90"/>
      <x:c r="AC37" s="90"/>
      <x:c r="AD37" s="90"/>
      <x:c r="AE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  <x:c r="M38" s="90"/>
      <x:c r="N38" s="90"/>
      <x:c r="O38" s="90"/>
      <x:c r="P38" s="90"/>
      <x:c r="Q38" s="90"/>
      <x:c r="R38" s="90"/>
      <x:c r="S38" s="90"/>
      <x:c r="T38" s="90"/>
      <x:c r="U38" s="90"/>
      <x:c r="V38" s="90"/>
      <x:c r="W38" s="90"/>
      <x:c r="X38" s="90"/>
      <x:c r="Y38" s="90"/>
      <x:c r="Z38" s="90"/>
      <x:c r="AA38" s="90"/>
      <x:c r="AB38" s="90"/>
      <x:c r="AC38" s="90"/>
      <x:c r="AD38" s="90"/>
      <x:c r="AE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  <x:c r="M39" s="90"/>
      <x:c r="N39" s="90"/>
      <x:c r="O39" s="90"/>
      <x:c r="P39" s="90"/>
      <x:c r="Q39" s="90"/>
      <x:c r="R39" s="90"/>
      <x:c r="S39" s="90"/>
      <x:c r="T39" s="90"/>
      <x:c r="U39" s="90"/>
      <x:c r="V39" s="90"/>
      <x:c r="W39" s="90"/>
      <x:c r="X39" s="90"/>
      <x:c r="Y39" s="90"/>
      <x:c r="Z39" s="90"/>
      <x:c r="AA39" s="90"/>
      <x:c r="AB39" s="90"/>
      <x:c r="AC39" s="90"/>
      <x:c r="AD39" s="90"/>
      <x:c r="AE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  <x:c r="M40" s="90"/>
      <x:c r="N40" s="90"/>
      <x:c r="O40" s="90"/>
      <x:c r="P40" s="90"/>
      <x:c r="Q40" s="90"/>
      <x:c r="R40" s="90"/>
      <x:c r="S40" s="90"/>
      <x:c r="T40" s="90"/>
      <x:c r="U40" s="90"/>
      <x:c r="V40" s="90"/>
      <x:c r="W40" s="90"/>
      <x:c r="X40" s="90"/>
      <x:c r="Y40" s="90"/>
      <x:c r="Z40" s="90"/>
      <x:c r="AA40" s="90"/>
      <x:c r="AB40" s="90"/>
      <x:c r="AC40" s="90"/>
      <x:c r="AD40" s="90"/>
      <x:c r="AE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  <x:c r="M41" s="90"/>
      <x:c r="N41" s="90"/>
      <x:c r="O41" s="90"/>
      <x:c r="P41" s="90"/>
      <x:c r="Q41" s="90"/>
      <x:c r="R41" s="90"/>
      <x:c r="S41" s="90"/>
      <x:c r="T41" s="90"/>
      <x:c r="U41" s="90"/>
      <x:c r="V41" s="90"/>
      <x:c r="W41" s="90"/>
      <x:c r="X41" s="90"/>
      <x:c r="Y41" s="90"/>
      <x:c r="Z41" s="90"/>
      <x:c r="AA41" s="90"/>
      <x:c r="AB41" s="90"/>
      <x:c r="AC41" s="90"/>
      <x:c r="AD41" s="90"/>
      <x:c r="AE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  <x:c r="M42" s="90"/>
      <x:c r="N42" s="90"/>
      <x:c r="O42" s="90"/>
      <x:c r="P42" s="90"/>
      <x:c r="Q42" s="90"/>
      <x:c r="R42" s="90"/>
      <x:c r="S42" s="90"/>
      <x:c r="T42" s="90"/>
      <x:c r="U42" s="90"/>
      <x:c r="V42" s="90"/>
      <x:c r="W42" s="90"/>
      <x:c r="X42" s="90"/>
      <x:c r="Y42" s="90"/>
      <x:c r="Z42" s="90"/>
      <x:c r="AA42" s="90"/>
      <x:c r="AB42" s="90"/>
      <x:c r="AC42" s="90"/>
      <x:c r="AD42" s="90"/>
      <x:c r="AE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  <x:c r="M43" s="90"/>
      <x:c r="N43" s="90"/>
      <x:c r="O43" s="90"/>
      <x:c r="P43" s="90"/>
      <x:c r="Q43" s="90"/>
      <x:c r="R43" s="90"/>
      <x:c r="S43" s="90"/>
      <x:c r="T43" s="90"/>
      <x:c r="U43" s="90"/>
      <x:c r="V43" s="90"/>
      <x:c r="W43" s="90"/>
      <x:c r="X43" s="90"/>
      <x:c r="Y43" s="90"/>
      <x:c r="Z43" s="90"/>
      <x:c r="AA43" s="90"/>
      <x:c r="AB43" s="90"/>
      <x:c r="AC43" s="90"/>
      <x:c r="AD43" s="90"/>
      <x:c r="AE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  <x:c r="M44" s="90"/>
      <x:c r="N44" s="90"/>
      <x:c r="O44" s="90"/>
      <x:c r="P44" s="90"/>
      <x:c r="Q44" s="90"/>
      <x:c r="R44" s="90"/>
      <x:c r="S44" s="90"/>
      <x:c r="T44" s="90"/>
      <x:c r="U44" s="90"/>
      <x:c r="V44" s="90"/>
      <x:c r="W44" s="90"/>
      <x:c r="X44" s="90"/>
      <x:c r="Y44" s="90"/>
      <x:c r="Z44" s="90"/>
      <x:c r="AA44" s="90"/>
      <x:c r="AB44" s="90"/>
      <x:c r="AC44" s="90"/>
      <x:c r="AD44" s="90"/>
      <x:c r="AE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  <x:c r="M45" s="90"/>
      <x:c r="N45" s="90"/>
      <x:c r="O45" s="90"/>
      <x:c r="P45" s="90"/>
      <x:c r="Q45" s="90"/>
      <x:c r="R45" s="90"/>
      <x:c r="S45" s="90"/>
      <x:c r="T45" s="90"/>
      <x:c r="U45" s="90"/>
      <x:c r="V45" s="90"/>
      <x:c r="W45" s="90"/>
      <x:c r="X45" s="90"/>
      <x:c r="Y45" s="90"/>
      <x:c r="Z45" s="90"/>
      <x:c r="AA45" s="90"/>
      <x:c r="AB45" s="90"/>
      <x:c r="AC45" s="90"/>
      <x:c r="AD45" s="90"/>
      <x:c r="AE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  <x:c r="M46" s="90"/>
      <x:c r="N46" s="90"/>
      <x:c r="O46" s="90"/>
      <x:c r="P46" s="90"/>
      <x:c r="Q46" s="90"/>
      <x:c r="R46" s="90"/>
      <x:c r="S46" s="90"/>
      <x:c r="T46" s="90"/>
      <x:c r="U46" s="90"/>
      <x:c r="V46" s="90"/>
      <x:c r="W46" s="90"/>
      <x:c r="X46" s="90"/>
      <x:c r="Y46" s="90"/>
      <x:c r="Z46" s="90"/>
      <x:c r="AA46" s="90"/>
      <x:c r="AB46" s="90"/>
      <x:c r="AC46" s="90"/>
      <x:c r="AD46" s="90"/>
      <x:c r="AE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  <x:c r="M47" s="90"/>
      <x:c r="N47" s="90"/>
      <x:c r="O47" s="90"/>
      <x:c r="P47" s="90"/>
      <x:c r="Q47" s="90"/>
      <x:c r="R47" s="90"/>
      <x:c r="S47" s="90"/>
      <x:c r="T47" s="90"/>
      <x:c r="U47" s="90"/>
      <x:c r="V47" s="90"/>
      <x:c r="W47" s="90"/>
      <x:c r="X47" s="90"/>
      <x:c r="Y47" s="90"/>
      <x:c r="Z47" s="90"/>
      <x:c r="AA47" s="90"/>
      <x:c r="AB47" s="90"/>
      <x:c r="AC47" s="90"/>
      <x:c r="AD47" s="90"/>
      <x:c r="AE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  <x:c r="M48" s="90"/>
      <x:c r="N48" s="90"/>
      <x:c r="O48" s="90"/>
      <x:c r="P48" s="90"/>
      <x:c r="Q48" s="90"/>
      <x:c r="R48" s="90"/>
      <x:c r="S48" s="90"/>
      <x:c r="T48" s="90"/>
      <x:c r="U48" s="90"/>
      <x:c r="V48" s="90"/>
      <x:c r="W48" s="90"/>
      <x:c r="X48" s="90"/>
      <x:c r="Y48" s="90"/>
      <x:c r="Z48" s="90"/>
      <x:c r="AA48" s="90"/>
      <x:c r="AB48" s="90"/>
      <x:c r="AC48" s="90"/>
      <x:c r="AD48" s="90"/>
      <x:c r="AE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  <x:c r="M49" s="90"/>
      <x:c r="N49" s="90"/>
      <x:c r="O49" s="90"/>
      <x:c r="P49" s="90"/>
      <x:c r="Q49" s="90"/>
      <x:c r="R49" s="90"/>
      <x:c r="S49" s="90"/>
      <x:c r="T49" s="90"/>
      <x:c r="U49" s="90"/>
      <x:c r="V49" s="90"/>
      <x:c r="W49" s="90"/>
      <x:c r="X49" s="90"/>
      <x:c r="Y49" s="90"/>
      <x:c r="Z49" s="90"/>
      <x:c r="AA49" s="90"/>
      <x:c r="AB49" s="90"/>
      <x:c r="AC49" s="90"/>
      <x:c r="AD49" s="90"/>
      <x:c r="AE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  <x:c r="M50" s="90"/>
      <x:c r="N50" s="90"/>
      <x:c r="O50" s="90"/>
      <x:c r="P50" s="90"/>
      <x:c r="Q50" s="90"/>
      <x:c r="R50" s="90"/>
      <x:c r="S50" s="90"/>
      <x:c r="T50" s="90"/>
      <x:c r="U50" s="90"/>
      <x:c r="V50" s="90"/>
      <x:c r="W50" s="90"/>
      <x:c r="X50" s="90"/>
      <x:c r="Y50" s="90"/>
      <x:c r="Z50" s="90"/>
      <x:c r="AA50" s="90"/>
      <x:c r="AB50" s="90"/>
      <x:c r="AC50" s="90"/>
      <x:c r="AD50" s="90"/>
      <x:c r="AE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  <x:c r="M51" s="90"/>
      <x:c r="N51" s="90"/>
      <x:c r="O51" s="90"/>
      <x:c r="P51" s="90"/>
      <x:c r="Q51" s="90"/>
      <x:c r="R51" s="90"/>
      <x:c r="S51" s="90"/>
      <x:c r="T51" s="90"/>
      <x:c r="U51" s="90"/>
      <x:c r="V51" s="90"/>
      <x:c r="W51" s="90"/>
      <x:c r="X51" s="90"/>
      <x:c r="Y51" s="90"/>
      <x:c r="Z51" s="90"/>
      <x:c r="AA51" s="90"/>
      <x:c r="AB51" s="90"/>
      <x:c r="AC51" s="90"/>
      <x:c r="AD51" s="90"/>
      <x:c r="AE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  <x:c r="M52" s="90"/>
      <x:c r="N52" s="90"/>
      <x:c r="O52" s="90"/>
      <x:c r="P52" s="90"/>
      <x:c r="Q52" s="90"/>
      <x:c r="R52" s="90"/>
      <x:c r="S52" s="90"/>
      <x:c r="T52" s="90"/>
      <x:c r="U52" s="90"/>
      <x:c r="V52" s="90"/>
      <x:c r="W52" s="90"/>
      <x:c r="X52" s="90"/>
      <x:c r="Y52" s="90"/>
      <x:c r="Z52" s="90"/>
      <x:c r="AA52" s="90"/>
      <x:c r="AB52" s="90"/>
      <x:c r="AC52" s="90"/>
      <x:c r="AD52" s="90"/>
      <x:c r="AE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  <x:c r="M53" s="90"/>
      <x:c r="N53" s="90"/>
      <x:c r="O53" s="90"/>
      <x:c r="P53" s="90"/>
      <x:c r="Q53" s="90"/>
      <x:c r="R53" s="90"/>
      <x:c r="S53" s="90"/>
      <x:c r="T53" s="90"/>
      <x:c r="U53" s="90"/>
      <x:c r="V53" s="90"/>
      <x:c r="W53" s="90"/>
      <x:c r="X53" s="90"/>
      <x:c r="Y53" s="90"/>
      <x:c r="Z53" s="90"/>
      <x:c r="AA53" s="90"/>
      <x:c r="AB53" s="90"/>
      <x:c r="AC53" s="90"/>
      <x:c r="AD53" s="90"/>
      <x:c r="AE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  <x:c r="M54" s="90"/>
      <x:c r="N54" s="90"/>
      <x:c r="O54" s="90"/>
      <x:c r="P54" s="90"/>
      <x:c r="Q54" s="90"/>
      <x:c r="R54" s="90"/>
      <x:c r="S54" s="90"/>
      <x:c r="T54" s="90"/>
      <x:c r="U54" s="90"/>
      <x:c r="V54" s="90"/>
      <x:c r="W54" s="90"/>
      <x:c r="X54" s="90"/>
      <x:c r="Y54" s="90"/>
      <x:c r="Z54" s="90"/>
      <x:c r="AA54" s="90"/>
      <x:c r="AB54" s="90"/>
      <x:c r="AC54" s="90"/>
      <x:c r="AD54" s="90"/>
      <x:c r="AE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  <x:c r="M55" s="90"/>
      <x:c r="N55" s="90"/>
      <x:c r="O55" s="90"/>
      <x:c r="P55" s="90"/>
      <x:c r="Q55" s="90"/>
      <x:c r="R55" s="90"/>
      <x:c r="S55" s="90"/>
      <x:c r="T55" s="90"/>
      <x:c r="U55" s="90"/>
      <x:c r="V55" s="90"/>
      <x:c r="W55" s="90"/>
      <x:c r="X55" s="90"/>
      <x:c r="Y55" s="90"/>
      <x:c r="Z55" s="90"/>
      <x:c r="AA55" s="90"/>
      <x:c r="AB55" s="90"/>
      <x:c r="AC55" s="90"/>
      <x:c r="AD55" s="90"/>
      <x:c r="AE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  <x:c r="M56" s="90"/>
      <x:c r="N56" s="90"/>
      <x:c r="O56" s="90"/>
      <x:c r="P56" s="90"/>
      <x:c r="Q56" s="90"/>
      <x:c r="R56" s="90"/>
      <x:c r="S56" s="90"/>
      <x:c r="T56" s="90"/>
      <x:c r="U56" s="90"/>
      <x:c r="V56" s="90"/>
      <x:c r="W56" s="90"/>
      <x:c r="X56" s="90"/>
      <x:c r="Y56" s="90"/>
      <x:c r="Z56" s="90"/>
      <x:c r="AA56" s="90"/>
      <x:c r="AB56" s="90"/>
      <x:c r="AC56" s="90"/>
      <x:c r="AD56" s="90"/>
      <x:c r="AE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  <x:c r="M57" s="90"/>
      <x:c r="N57" s="90"/>
      <x:c r="O57" s="90"/>
      <x:c r="P57" s="90"/>
      <x:c r="Q57" s="90"/>
      <x:c r="R57" s="90"/>
      <x:c r="S57" s="90"/>
      <x:c r="T57" s="90"/>
      <x:c r="U57" s="90"/>
      <x:c r="V57" s="90"/>
      <x:c r="W57" s="90"/>
      <x:c r="X57" s="90"/>
      <x:c r="Y57" s="90"/>
      <x:c r="Z57" s="90"/>
      <x:c r="AA57" s="90"/>
      <x:c r="AB57" s="90"/>
      <x:c r="AC57" s="90"/>
      <x:c r="AD57" s="90"/>
      <x:c r="AE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  <x:c r="M58" s="90"/>
      <x:c r="N58" s="90"/>
      <x:c r="O58" s="90"/>
      <x:c r="P58" s="90"/>
      <x:c r="Q58" s="90"/>
      <x:c r="R58" s="90"/>
      <x:c r="S58" s="90"/>
      <x:c r="T58" s="90"/>
      <x:c r="U58" s="90"/>
      <x:c r="V58" s="90"/>
      <x:c r="W58" s="90"/>
      <x:c r="X58" s="90"/>
      <x:c r="Y58" s="90"/>
      <x:c r="Z58" s="90"/>
      <x:c r="AA58" s="90"/>
      <x:c r="AB58" s="90"/>
      <x:c r="AC58" s="90"/>
      <x:c r="AD58" s="90"/>
      <x:c r="AE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  <x:c r="M59" s="90"/>
      <x:c r="N59" s="90"/>
      <x:c r="O59" s="90"/>
      <x:c r="P59" s="90"/>
      <x:c r="Q59" s="90"/>
      <x:c r="R59" s="90"/>
      <x:c r="S59" s="90"/>
      <x:c r="T59" s="90"/>
      <x:c r="U59" s="90"/>
      <x:c r="V59" s="90"/>
      <x:c r="W59" s="90"/>
      <x:c r="X59" s="90"/>
      <x:c r="Y59" s="90"/>
      <x:c r="Z59" s="90"/>
      <x:c r="AA59" s="90"/>
      <x:c r="AB59" s="90"/>
      <x:c r="AC59" s="90"/>
      <x:c r="AD59" s="90"/>
      <x:c r="AE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  <x:c r="M60" s="90"/>
      <x:c r="N60" s="90"/>
      <x:c r="O60" s="90"/>
      <x:c r="P60" s="90"/>
      <x:c r="Q60" s="90"/>
      <x:c r="R60" s="90"/>
      <x:c r="S60" s="90"/>
      <x:c r="T60" s="90"/>
      <x:c r="U60" s="90"/>
      <x:c r="V60" s="90"/>
      <x:c r="W60" s="90"/>
      <x:c r="X60" s="90"/>
      <x:c r="Y60" s="90"/>
      <x:c r="Z60" s="90"/>
      <x:c r="AA60" s="90"/>
      <x:c r="AB60" s="90"/>
      <x:c r="AC60" s="90"/>
      <x:c r="AD60" s="90"/>
      <x:c r="AE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  <x:c r="M61" s="90"/>
      <x:c r="N61" s="90"/>
      <x:c r="O61" s="90"/>
      <x:c r="P61" s="90"/>
      <x:c r="Q61" s="90"/>
      <x:c r="R61" s="90"/>
      <x:c r="S61" s="90"/>
      <x:c r="T61" s="90"/>
      <x:c r="U61" s="90"/>
      <x:c r="V61" s="90"/>
      <x:c r="W61" s="90"/>
      <x:c r="X61" s="90"/>
      <x:c r="Y61" s="90"/>
      <x:c r="Z61" s="90"/>
      <x:c r="AA61" s="90"/>
      <x:c r="AB61" s="90"/>
      <x:c r="AC61" s="90"/>
      <x:c r="AD61" s="90"/>
      <x:c r="AE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  <x:c r="M62" s="90"/>
      <x:c r="N62" s="90"/>
      <x:c r="O62" s="90"/>
      <x:c r="P62" s="90"/>
      <x:c r="Q62" s="90"/>
      <x:c r="R62" s="90"/>
      <x:c r="S62" s="90"/>
      <x:c r="T62" s="90"/>
      <x:c r="U62" s="90"/>
      <x:c r="V62" s="90"/>
      <x:c r="W62" s="90"/>
      <x:c r="X62" s="90"/>
      <x:c r="Y62" s="90"/>
      <x:c r="Z62" s="90"/>
      <x:c r="AA62" s="90"/>
      <x:c r="AB62" s="90"/>
      <x:c r="AC62" s="90"/>
      <x:c r="AD62" s="90"/>
      <x:c r="AE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  <x:c r="M63" s="90"/>
      <x:c r="N63" s="90"/>
      <x:c r="O63" s="90"/>
      <x:c r="P63" s="90"/>
      <x:c r="Q63" s="90"/>
      <x:c r="R63" s="90"/>
      <x:c r="S63" s="90"/>
      <x:c r="T63" s="90"/>
      <x:c r="U63" s="90"/>
      <x:c r="V63" s="90"/>
      <x:c r="W63" s="90"/>
      <x:c r="X63" s="90"/>
      <x:c r="Y63" s="90"/>
      <x:c r="Z63" s="90"/>
      <x:c r="AA63" s="90"/>
      <x:c r="AB63" s="90"/>
      <x:c r="AC63" s="90"/>
      <x:c r="AD63" s="90"/>
      <x:c r="AE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  <x:c r="M64" s="90"/>
      <x:c r="N64" s="90"/>
      <x:c r="O64" s="90"/>
      <x:c r="P64" s="90"/>
      <x:c r="Q64" s="90"/>
      <x:c r="R64" s="90"/>
      <x:c r="S64" s="90"/>
      <x:c r="T64" s="90"/>
      <x:c r="U64" s="90"/>
      <x:c r="V64" s="90"/>
      <x:c r="W64" s="90"/>
      <x:c r="X64" s="90"/>
      <x:c r="Y64" s="90"/>
      <x:c r="Z64" s="90"/>
      <x:c r="AA64" s="90"/>
      <x:c r="AB64" s="90"/>
      <x:c r="AC64" s="90"/>
      <x:c r="AD64" s="90"/>
      <x:c r="AE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  <x:c r="M65" s="90"/>
      <x:c r="N65" s="90"/>
      <x:c r="O65" s="90"/>
      <x:c r="P65" s="90"/>
      <x:c r="Q65" s="90"/>
      <x:c r="R65" s="90"/>
      <x:c r="S65" s="90"/>
      <x:c r="T65" s="90"/>
      <x:c r="U65" s="90"/>
      <x:c r="V65" s="90"/>
      <x:c r="W65" s="90"/>
      <x:c r="X65" s="90"/>
      <x:c r="Y65" s="90"/>
      <x:c r="Z65" s="90"/>
      <x:c r="AA65" s="90"/>
      <x:c r="AB65" s="90"/>
      <x:c r="AC65" s="90"/>
      <x:c r="AD65" s="90"/>
      <x:c r="AE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  <x:c r="M66" s="90"/>
      <x:c r="N66" s="90"/>
      <x:c r="O66" s="90"/>
      <x:c r="P66" s="90"/>
      <x:c r="Q66" s="90"/>
      <x:c r="R66" s="90"/>
      <x:c r="S66" s="90"/>
      <x:c r="T66" s="90"/>
      <x:c r="U66" s="90"/>
      <x:c r="V66" s="90"/>
      <x:c r="W66" s="90"/>
      <x:c r="X66" s="90"/>
      <x:c r="Y66" s="90"/>
      <x:c r="Z66" s="90"/>
      <x:c r="AA66" s="90"/>
      <x:c r="AB66" s="90"/>
      <x:c r="AC66" s="90"/>
      <x:c r="AD66" s="90"/>
      <x:c r="AE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  <x:c r="M67" s="90"/>
      <x:c r="N67" s="90"/>
      <x:c r="O67" s="90"/>
      <x:c r="P67" s="90"/>
      <x:c r="Q67" s="90"/>
      <x:c r="R67" s="90"/>
      <x:c r="S67" s="90"/>
      <x:c r="T67" s="90"/>
      <x:c r="U67" s="90"/>
      <x:c r="V67" s="90"/>
      <x:c r="W67" s="90"/>
      <x:c r="X67" s="90"/>
      <x:c r="Y67" s="90"/>
      <x:c r="Z67" s="90"/>
      <x:c r="AA67" s="90"/>
      <x:c r="AB67" s="90"/>
      <x:c r="AC67" s="90"/>
      <x:c r="AD67" s="90"/>
      <x:c r="AE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  <x:c r="M68" s="90"/>
      <x:c r="N68" s="90"/>
      <x:c r="O68" s="90"/>
      <x:c r="P68" s="90"/>
      <x:c r="Q68" s="90"/>
      <x:c r="R68" s="90"/>
      <x:c r="S68" s="90"/>
      <x:c r="T68" s="90"/>
      <x:c r="U68" s="90"/>
      <x:c r="V68" s="90"/>
      <x:c r="W68" s="90"/>
      <x:c r="X68" s="90"/>
      <x:c r="Y68" s="90"/>
      <x:c r="Z68" s="90"/>
      <x:c r="AA68" s="90"/>
      <x:c r="AB68" s="90"/>
      <x:c r="AC68" s="90"/>
      <x:c r="AD68" s="90"/>
      <x:c r="AE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  <x:c r="M69" s="90"/>
      <x:c r="N69" s="90"/>
      <x:c r="O69" s="90"/>
      <x:c r="P69" s="90"/>
      <x:c r="Q69" s="90"/>
      <x:c r="R69" s="90"/>
      <x:c r="S69" s="90"/>
      <x:c r="T69" s="90"/>
      <x:c r="U69" s="90"/>
      <x:c r="V69" s="90"/>
      <x:c r="W69" s="90"/>
      <x:c r="X69" s="90"/>
      <x:c r="Y69" s="90"/>
      <x:c r="Z69" s="90"/>
      <x:c r="AA69" s="90"/>
      <x:c r="AB69" s="90"/>
      <x:c r="AC69" s="90"/>
      <x:c r="AD69" s="90"/>
      <x:c r="AE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  <x:c r="M70" s="90"/>
      <x:c r="N70" s="90"/>
      <x:c r="O70" s="90"/>
      <x:c r="P70" s="90"/>
      <x:c r="Q70" s="90"/>
      <x:c r="R70" s="90"/>
      <x:c r="S70" s="90"/>
      <x:c r="T70" s="90"/>
      <x:c r="U70" s="90"/>
      <x:c r="V70" s="90"/>
      <x:c r="W70" s="90"/>
      <x:c r="X70" s="90"/>
      <x:c r="Y70" s="90"/>
      <x:c r="Z70" s="90"/>
      <x:c r="AA70" s="90"/>
      <x:c r="AB70" s="90"/>
      <x:c r="AC70" s="90"/>
      <x:c r="AD70" s="90"/>
      <x:c r="AE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  <x:c r="M71" s="90"/>
      <x:c r="N71" s="90"/>
      <x:c r="O71" s="90"/>
      <x:c r="P71" s="90"/>
      <x:c r="Q71" s="90"/>
      <x:c r="R71" s="90"/>
      <x:c r="S71" s="90"/>
      <x:c r="T71" s="90"/>
      <x:c r="U71" s="90"/>
      <x:c r="V71" s="90"/>
      <x:c r="W71" s="90"/>
      <x:c r="X71" s="90"/>
      <x:c r="Y71" s="90"/>
      <x:c r="Z71" s="90"/>
      <x:c r="AA71" s="90"/>
      <x:c r="AB71" s="90"/>
      <x:c r="AC71" s="90"/>
      <x:c r="AD71" s="90"/>
      <x:c r="AE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  <x:c r="M72" s="90"/>
      <x:c r="N72" s="90"/>
      <x:c r="O72" s="90"/>
      <x:c r="P72" s="90"/>
      <x:c r="Q72" s="90"/>
      <x:c r="R72" s="90"/>
      <x:c r="S72" s="90"/>
      <x:c r="T72" s="90"/>
      <x:c r="U72" s="90"/>
      <x:c r="V72" s="90"/>
      <x:c r="W72" s="90"/>
      <x:c r="X72" s="90"/>
      <x:c r="Y72" s="90"/>
      <x:c r="Z72" s="90"/>
      <x:c r="AA72" s="90"/>
      <x:c r="AB72" s="90"/>
      <x:c r="AC72" s="90"/>
      <x:c r="AD72" s="90"/>
      <x:c r="AE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  <x:c r="M73" s="90"/>
      <x:c r="N73" s="90"/>
      <x:c r="O73" s="90"/>
      <x:c r="P73" s="90"/>
      <x:c r="Q73" s="90"/>
      <x:c r="R73" s="90"/>
      <x:c r="S73" s="90"/>
      <x:c r="T73" s="90"/>
      <x:c r="U73" s="90"/>
      <x:c r="V73" s="90"/>
      <x:c r="W73" s="90"/>
      <x:c r="X73" s="90"/>
      <x:c r="Y73" s="90"/>
      <x:c r="Z73" s="90"/>
      <x:c r="AA73" s="90"/>
      <x:c r="AB73" s="90"/>
      <x:c r="AC73" s="90"/>
      <x:c r="AD73" s="90"/>
      <x:c r="AE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  <x:c r="M74" s="90"/>
      <x:c r="N74" s="90"/>
      <x:c r="O74" s="90"/>
      <x:c r="P74" s="90"/>
      <x:c r="Q74" s="90"/>
      <x:c r="R74" s="90"/>
      <x:c r="S74" s="90"/>
      <x:c r="T74" s="90"/>
      <x:c r="U74" s="90"/>
      <x:c r="V74" s="90"/>
      <x:c r="W74" s="90"/>
      <x:c r="X74" s="90"/>
      <x:c r="Y74" s="90"/>
      <x:c r="Z74" s="90"/>
      <x:c r="AA74" s="90"/>
      <x:c r="AB74" s="90"/>
      <x:c r="AC74" s="90"/>
      <x:c r="AD74" s="90"/>
      <x:c r="AE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  <x:c r="M75" s="90"/>
      <x:c r="N75" s="90"/>
      <x:c r="O75" s="90"/>
      <x:c r="P75" s="90"/>
      <x:c r="Q75" s="90"/>
      <x:c r="R75" s="90"/>
      <x:c r="S75" s="90"/>
      <x:c r="T75" s="90"/>
      <x:c r="U75" s="90"/>
      <x:c r="V75" s="90"/>
      <x:c r="W75" s="90"/>
      <x:c r="X75" s="90"/>
      <x:c r="Y75" s="90"/>
      <x:c r="Z75" s="90"/>
      <x:c r="AA75" s="90"/>
      <x:c r="AB75" s="90"/>
      <x:c r="AC75" s="90"/>
      <x:c r="AD75" s="90"/>
      <x:c r="AE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  <x:c r="M76" s="90"/>
      <x:c r="N76" s="90"/>
      <x:c r="O76" s="90"/>
      <x:c r="P76" s="90"/>
      <x:c r="Q76" s="90"/>
      <x:c r="R76" s="90"/>
      <x:c r="S76" s="90"/>
      <x:c r="T76" s="90"/>
      <x:c r="U76" s="90"/>
      <x:c r="V76" s="90"/>
      <x:c r="W76" s="90"/>
      <x:c r="X76" s="90"/>
      <x:c r="Y76" s="90"/>
      <x:c r="Z76" s="90"/>
      <x:c r="AA76" s="90"/>
      <x:c r="AB76" s="90"/>
      <x:c r="AC76" s="90"/>
      <x:c r="AD76" s="90"/>
      <x:c r="AE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  <x:c r="M77" s="90"/>
      <x:c r="N77" s="90"/>
      <x:c r="O77" s="90"/>
      <x:c r="P77" s="90"/>
      <x:c r="Q77" s="90"/>
      <x:c r="R77" s="90"/>
      <x:c r="S77" s="90"/>
      <x:c r="T77" s="90"/>
      <x:c r="U77" s="90"/>
      <x:c r="V77" s="90"/>
      <x:c r="W77" s="90"/>
      <x:c r="X77" s="90"/>
      <x:c r="Y77" s="90"/>
      <x:c r="Z77" s="90"/>
      <x:c r="AA77" s="90"/>
      <x:c r="AB77" s="90"/>
      <x:c r="AC77" s="90"/>
      <x:c r="AD77" s="90"/>
      <x:c r="AE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  <x:c r="M78" s="90"/>
      <x:c r="N78" s="90"/>
      <x:c r="O78" s="90"/>
      <x:c r="P78" s="90"/>
      <x:c r="Q78" s="90"/>
      <x:c r="R78" s="90"/>
      <x:c r="S78" s="90"/>
      <x:c r="T78" s="90"/>
      <x:c r="U78" s="90"/>
      <x:c r="V78" s="90"/>
      <x:c r="W78" s="90"/>
      <x:c r="X78" s="90"/>
      <x:c r="Y78" s="90"/>
      <x:c r="Z78" s="90"/>
      <x:c r="AA78" s="90"/>
      <x:c r="AB78" s="90"/>
      <x:c r="AC78" s="90"/>
      <x:c r="AD78" s="90"/>
      <x:c r="AE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  <x:c r="M79" s="90"/>
      <x:c r="N79" s="90"/>
      <x:c r="O79" s="90"/>
      <x:c r="P79" s="90"/>
      <x:c r="Q79" s="90"/>
      <x:c r="R79" s="90"/>
      <x:c r="S79" s="90"/>
      <x:c r="T79" s="90"/>
      <x:c r="U79" s="90"/>
      <x:c r="V79" s="90"/>
      <x:c r="W79" s="90"/>
      <x:c r="X79" s="90"/>
      <x:c r="Y79" s="90"/>
      <x:c r="Z79" s="90"/>
      <x:c r="AA79" s="90"/>
      <x:c r="AB79" s="90"/>
      <x:c r="AC79" s="90"/>
      <x:c r="AD79" s="90"/>
      <x:c r="AE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  <x:c r="M80" s="90"/>
      <x:c r="N80" s="90"/>
      <x:c r="O80" s="90"/>
      <x:c r="P80" s="90"/>
      <x:c r="Q80" s="90"/>
      <x:c r="R80" s="90"/>
      <x:c r="S80" s="90"/>
      <x:c r="T80" s="90"/>
      <x:c r="U80" s="90"/>
      <x:c r="V80" s="90"/>
      <x:c r="W80" s="90"/>
      <x:c r="X80" s="90"/>
      <x:c r="Y80" s="90"/>
      <x:c r="Z80" s="90"/>
      <x:c r="AA80" s="90"/>
      <x:c r="AB80" s="90"/>
      <x:c r="AC80" s="90"/>
      <x:c r="AD80" s="90"/>
      <x:c r="AE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  <x:c r="M81" s="90"/>
      <x:c r="N81" s="90"/>
      <x:c r="O81" s="90"/>
      <x:c r="P81" s="90"/>
      <x:c r="Q81" s="90"/>
      <x:c r="R81" s="90"/>
      <x:c r="S81" s="90"/>
      <x:c r="T81" s="90"/>
      <x:c r="U81" s="90"/>
      <x:c r="V81" s="90"/>
      <x:c r="W81" s="90"/>
      <x:c r="X81" s="90"/>
      <x:c r="Y81" s="90"/>
      <x:c r="Z81" s="90"/>
      <x:c r="AA81" s="90"/>
      <x:c r="AB81" s="90"/>
      <x:c r="AC81" s="90"/>
      <x:c r="AD81" s="90"/>
      <x:c r="AE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  <x:c r="M82" s="90"/>
      <x:c r="N82" s="90"/>
      <x:c r="O82" s="90"/>
      <x:c r="P82" s="90"/>
      <x:c r="Q82" s="90"/>
      <x:c r="R82" s="90"/>
      <x:c r="S82" s="90"/>
      <x:c r="T82" s="90"/>
      <x:c r="U82" s="90"/>
      <x:c r="V82" s="90"/>
      <x:c r="W82" s="90"/>
      <x:c r="X82" s="90"/>
      <x:c r="Y82" s="90"/>
      <x:c r="Z82" s="90"/>
      <x:c r="AA82" s="90"/>
      <x:c r="AB82" s="90"/>
      <x:c r="AC82" s="90"/>
      <x:c r="AD82" s="90"/>
      <x:c r="AE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  <x:c r="M83" s="90"/>
      <x:c r="N83" s="90"/>
      <x:c r="O83" s="90"/>
      <x:c r="P83" s="90"/>
      <x:c r="Q83" s="90"/>
      <x:c r="R83" s="90"/>
      <x:c r="S83" s="90"/>
      <x:c r="T83" s="90"/>
      <x:c r="U83" s="90"/>
      <x:c r="V83" s="90"/>
      <x:c r="W83" s="90"/>
      <x:c r="X83" s="90"/>
      <x:c r="Y83" s="90"/>
      <x:c r="Z83" s="90"/>
      <x:c r="AA83" s="90"/>
      <x:c r="AB83" s="90"/>
      <x:c r="AC83" s="90"/>
      <x:c r="AD83" s="90"/>
      <x:c r="AE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  <x:c r="M84" s="90"/>
      <x:c r="N84" s="90"/>
      <x:c r="O84" s="90"/>
      <x:c r="P84" s="90"/>
      <x:c r="Q84" s="90"/>
      <x:c r="R84" s="90"/>
      <x:c r="S84" s="90"/>
      <x:c r="T84" s="90"/>
      <x:c r="U84" s="90"/>
      <x:c r="V84" s="90"/>
      <x:c r="W84" s="90"/>
      <x:c r="X84" s="90"/>
      <x:c r="Y84" s="90"/>
      <x:c r="Z84" s="90"/>
      <x:c r="AA84" s="90"/>
      <x:c r="AB84" s="90"/>
      <x:c r="AC84" s="90"/>
      <x:c r="AD84" s="90"/>
      <x:c r="AE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  <x:c r="M85" s="90"/>
      <x:c r="N85" s="90"/>
      <x:c r="O85" s="90"/>
      <x:c r="P85" s="90"/>
      <x:c r="Q85" s="90"/>
      <x:c r="R85" s="90"/>
      <x:c r="S85" s="90"/>
      <x:c r="T85" s="90"/>
      <x:c r="U85" s="90"/>
      <x:c r="V85" s="90"/>
      <x:c r="W85" s="90"/>
      <x:c r="X85" s="90"/>
      <x:c r="Y85" s="90"/>
      <x:c r="Z85" s="90"/>
      <x:c r="AA85" s="90"/>
      <x:c r="AB85" s="90"/>
      <x:c r="AC85" s="90"/>
      <x:c r="AD85" s="90"/>
      <x:c r="AE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  <x:c r="M86" s="90"/>
      <x:c r="N86" s="90"/>
      <x:c r="O86" s="90"/>
      <x:c r="P86" s="90"/>
      <x:c r="Q86" s="90"/>
      <x:c r="R86" s="90"/>
      <x:c r="S86" s="90"/>
      <x:c r="T86" s="90"/>
      <x:c r="U86" s="90"/>
      <x:c r="V86" s="90"/>
      <x:c r="W86" s="90"/>
      <x:c r="X86" s="90"/>
      <x:c r="Y86" s="90"/>
      <x:c r="Z86" s="90"/>
      <x:c r="AA86" s="90"/>
      <x:c r="AB86" s="90"/>
      <x:c r="AC86" s="90"/>
      <x:c r="AD86" s="90"/>
      <x:c r="AE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  <x:c r="M87" s="90"/>
      <x:c r="N87" s="90"/>
      <x:c r="O87" s="90"/>
      <x:c r="P87" s="90"/>
      <x:c r="Q87" s="90"/>
      <x:c r="R87" s="90"/>
      <x:c r="S87" s="90"/>
      <x:c r="T87" s="90"/>
      <x:c r="U87" s="90"/>
      <x:c r="V87" s="90"/>
      <x:c r="W87" s="90"/>
      <x:c r="X87" s="90"/>
      <x:c r="Y87" s="90"/>
      <x:c r="Z87" s="90"/>
      <x:c r="AA87" s="90"/>
      <x:c r="AB87" s="90"/>
      <x:c r="AC87" s="90"/>
      <x:c r="AD87" s="90"/>
      <x:c r="AE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  <x:c r="M88" s="90"/>
      <x:c r="N88" s="90"/>
      <x:c r="O88" s="90"/>
      <x:c r="P88" s="90"/>
      <x:c r="Q88" s="90"/>
      <x:c r="R88" s="90"/>
      <x:c r="S88" s="90"/>
      <x:c r="T88" s="90"/>
      <x:c r="U88" s="90"/>
      <x:c r="V88" s="90"/>
      <x:c r="W88" s="90"/>
      <x:c r="X88" s="90"/>
      <x:c r="Y88" s="90"/>
      <x:c r="Z88" s="90"/>
      <x:c r="AA88" s="90"/>
      <x:c r="AB88" s="90"/>
      <x:c r="AC88" s="90"/>
      <x:c r="AD88" s="90"/>
      <x:c r="AE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  <x:c r="M89" s="90"/>
      <x:c r="N89" s="90"/>
      <x:c r="O89" s="90"/>
      <x:c r="P89" s="90"/>
      <x:c r="Q89" s="90"/>
      <x:c r="R89" s="90"/>
      <x:c r="S89" s="90"/>
      <x:c r="T89" s="90"/>
      <x:c r="U89" s="90"/>
      <x:c r="V89" s="90"/>
      <x:c r="W89" s="90"/>
      <x:c r="X89" s="90"/>
      <x:c r="Y89" s="90"/>
      <x:c r="Z89" s="90"/>
      <x:c r="AA89" s="90"/>
      <x:c r="AB89" s="90"/>
      <x:c r="AC89" s="90"/>
      <x:c r="AD89" s="90"/>
      <x:c r="AE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  <x:c r="M90" s="90"/>
      <x:c r="N90" s="90"/>
      <x:c r="O90" s="90"/>
      <x:c r="P90" s="90"/>
      <x:c r="Q90" s="90"/>
      <x:c r="R90" s="90"/>
      <x:c r="S90" s="90"/>
      <x:c r="T90" s="90"/>
      <x:c r="U90" s="90"/>
      <x:c r="V90" s="90"/>
      <x:c r="W90" s="90"/>
      <x:c r="X90" s="90"/>
      <x:c r="Y90" s="90"/>
      <x:c r="Z90" s="90"/>
      <x:c r="AA90" s="90"/>
      <x:c r="AB90" s="90"/>
      <x:c r="AC90" s="90"/>
      <x:c r="AD90" s="90"/>
      <x:c r="AE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  <x:c r="M91" s="90"/>
      <x:c r="N91" s="90"/>
      <x:c r="O91" s="90"/>
      <x:c r="P91" s="90"/>
      <x:c r="Q91" s="90"/>
      <x:c r="R91" s="90"/>
      <x:c r="S91" s="90"/>
      <x:c r="T91" s="90"/>
      <x:c r="U91" s="90"/>
      <x:c r="V91" s="90"/>
      <x:c r="W91" s="90"/>
      <x:c r="X91" s="90"/>
      <x:c r="Y91" s="90"/>
      <x:c r="Z91" s="90"/>
      <x:c r="AA91" s="90"/>
      <x:c r="AB91" s="90"/>
      <x:c r="AC91" s="90"/>
      <x:c r="AD91" s="90"/>
      <x:c r="AE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  <x:c r="M92" s="90"/>
      <x:c r="N92" s="90"/>
      <x:c r="O92" s="90"/>
      <x:c r="P92" s="90"/>
      <x:c r="Q92" s="90"/>
      <x:c r="R92" s="90"/>
      <x:c r="S92" s="90"/>
      <x:c r="T92" s="90"/>
      <x:c r="U92" s="90"/>
      <x:c r="V92" s="90"/>
      <x:c r="W92" s="90"/>
      <x:c r="X92" s="90"/>
      <x:c r="Y92" s="90"/>
      <x:c r="Z92" s="90"/>
      <x:c r="AA92" s="90"/>
      <x:c r="AB92" s="90"/>
      <x:c r="AC92" s="90"/>
      <x:c r="AD92" s="90"/>
      <x:c r="AE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  <x:c r="M93" s="90"/>
      <x:c r="N93" s="90"/>
      <x:c r="O93" s="90"/>
      <x:c r="P93" s="90"/>
      <x:c r="Q93" s="90"/>
      <x:c r="R93" s="90"/>
      <x:c r="S93" s="90"/>
      <x:c r="T93" s="90"/>
      <x:c r="U93" s="90"/>
      <x:c r="V93" s="90"/>
      <x:c r="W93" s="90"/>
      <x:c r="X93" s="90"/>
      <x:c r="Y93" s="90"/>
      <x:c r="Z93" s="90"/>
      <x:c r="AA93" s="90"/>
      <x:c r="AB93" s="90"/>
      <x:c r="AC93" s="90"/>
      <x:c r="AD93" s="90"/>
      <x:c r="AE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  <x:c r="M94" s="90"/>
      <x:c r="N94" s="90"/>
      <x:c r="O94" s="90"/>
      <x:c r="P94" s="90"/>
      <x:c r="Q94" s="90"/>
      <x:c r="R94" s="90"/>
      <x:c r="S94" s="90"/>
      <x:c r="T94" s="90"/>
      <x:c r="U94" s="90"/>
      <x:c r="V94" s="90"/>
      <x:c r="W94" s="90"/>
      <x:c r="X94" s="90"/>
      <x:c r="Y94" s="90"/>
      <x:c r="Z94" s="90"/>
      <x:c r="AA94" s="90"/>
      <x:c r="AB94" s="90"/>
      <x:c r="AC94" s="90"/>
      <x:c r="AD94" s="90"/>
      <x:c r="AE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  <x:c r="M95" s="90"/>
      <x:c r="N95" s="90"/>
      <x:c r="O95" s="90"/>
      <x:c r="P95" s="90"/>
      <x:c r="Q95" s="90"/>
      <x:c r="R95" s="90"/>
      <x:c r="S95" s="90"/>
      <x:c r="T95" s="90"/>
      <x:c r="U95" s="90"/>
      <x:c r="V95" s="90"/>
      <x:c r="W95" s="90"/>
      <x:c r="X95" s="90"/>
      <x:c r="Y95" s="90"/>
      <x:c r="Z95" s="90"/>
      <x:c r="AA95" s="90"/>
      <x:c r="AB95" s="90"/>
      <x:c r="AC95" s="90"/>
      <x:c r="AD95" s="90"/>
      <x:c r="AE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  <x:c r="M96" s="90"/>
      <x:c r="N96" s="90"/>
      <x:c r="O96" s="90"/>
      <x:c r="P96" s="90"/>
      <x:c r="Q96" s="90"/>
      <x:c r="R96" s="90"/>
      <x:c r="S96" s="90"/>
      <x:c r="T96" s="90"/>
      <x:c r="U96" s="90"/>
      <x:c r="V96" s="90"/>
      <x:c r="W96" s="90"/>
      <x:c r="X96" s="90"/>
      <x:c r="Y96" s="90"/>
      <x:c r="Z96" s="90"/>
      <x:c r="AA96" s="90"/>
      <x:c r="AB96" s="90"/>
      <x:c r="AC96" s="90"/>
      <x:c r="AD96" s="90"/>
      <x:c r="AE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  <x:c r="M97" s="90"/>
      <x:c r="N97" s="90"/>
      <x:c r="O97" s="90"/>
      <x:c r="P97" s="90"/>
      <x:c r="Q97" s="90"/>
      <x:c r="R97" s="90"/>
      <x:c r="S97" s="90"/>
      <x:c r="T97" s="90"/>
      <x:c r="U97" s="90"/>
      <x:c r="V97" s="90"/>
      <x:c r="W97" s="90"/>
      <x:c r="X97" s="90"/>
      <x:c r="Y97" s="90"/>
      <x:c r="Z97" s="90"/>
      <x:c r="AA97" s="90"/>
      <x:c r="AB97" s="90"/>
      <x:c r="AC97" s="90"/>
      <x:c r="AD97" s="90"/>
      <x:c r="AE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  <x:c r="M98" s="90"/>
      <x:c r="N98" s="90"/>
      <x:c r="O98" s="90"/>
      <x:c r="P98" s="90"/>
      <x:c r="Q98" s="90"/>
      <x:c r="R98" s="90"/>
      <x:c r="S98" s="90"/>
      <x:c r="T98" s="90"/>
      <x:c r="U98" s="90"/>
      <x:c r="V98" s="90"/>
      <x:c r="W98" s="90"/>
      <x:c r="X98" s="90"/>
      <x:c r="Y98" s="90"/>
      <x:c r="Z98" s="90"/>
      <x:c r="AA98" s="90"/>
      <x:c r="AB98" s="90"/>
      <x:c r="AC98" s="90"/>
      <x:c r="AD98" s="90"/>
      <x:c r="AE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  <x:c r="M99" s="90"/>
      <x:c r="N99" s="90"/>
      <x:c r="O99" s="90"/>
      <x:c r="P99" s="90"/>
      <x:c r="Q99" s="90"/>
      <x:c r="R99" s="90"/>
      <x:c r="S99" s="90"/>
      <x:c r="T99" s="90"/>
      <x:c r="U99" s="90"/>
      <x:c r="V99" s="90"/>
      <x:c r="W99" s="90"/>
      <x:c r="X99" s="90"/>
      <x:c r="Y99" s="90"/>
      <x:c r="Z99" s="90"/>
      <x:c r="AA99" s="90"/>
      <x:c r="AB99" s="90"/>
      <x:c r="AC99" s="90"/>
      <x:c r="AD99" s="90"/>
      <x:c r="AE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  <x:c r="M100" s="90"/>
      <x:c r="N100" s="90"/>
      <x:c r="O100" s="90"/>
      <x:c r="P100" s="90"/>
      <x:c r="Q100" s="90"/>
      <x:c r="R100" s="90"/>
      <x:c r="S100" s="90"/>
      <x:c r="T100" s="90"/>
      <x:c r="U100" s="90"/>
      <x:c r="V100" s="90"/>
      <x:c r="W100" s="90"/>
      <x:c r="X100" s="90"/>
      <x:c r="Y100" s="90"/>
      <x:c r="Z100" s="90"/>
      <x:c r="AA100" s="90"/>
      <x:c r="AB100" s="90"/>
      <x:c r="AC100" s="90"/>
      <x:c r="AD100" s="90"/>
      <x:c r="AE100" s="90"/>
    </x:row>
  </x:sheetData>
  <x:mergeCells>
    <x:mergeCell ref="A1:AE1"/>
    <x:mergeCell ref="A2:AE2"/>
    <x:mergeCell ref="A23:F23"/>
    <x:mergeCell ref="H23:M2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44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  <x:col min="23" max="23" width="12" hidden="0" customWidth="1"/>
    <x:col min="24" max="24" width="12" hidden="0" customWidth="1"/>
    <x:col min="25" max="25" width="12" hidden="0" customWidth="1"/>
    <x:col min="26" max="26" width="12" hidden="0" customWidth="1"/>
    <x:col min="27" max="27" width="12" hidden="0" customWidth="1"/>
    <x:col min="28" max="28" width="12" hidden="0" customWidth="1"/>
    <x:col min="29" max="29" width="12" hidden="0" customWidth="1"/>
    <x:col min="30" max="30" width="12" hidden="0" customWidth="1"/>
    <x:col min="31" max="31" width="12" hidden="0" customWidth="1"/>
  </x:cols>
  <x:sheetData>
    <x:row r="1" ht="28" customHeight="1">
      <x:c r="A1" s="149" t="str">
        <x:v>Base Case | 30-Month Cash Flow | $8M Plan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  <x:c r="AA1" s="4"/>
      <x:c r="AB1" s="4"/>
      <x:c r="AC1" s="4"/>
      <x:c r="AD1" s="4"/>
      <x:c r="AE1" s="4"/>
    </x:row>
    <x:row r="2" ht="22" customHeight="1">
      <x:c r="A2" s="150" t="str">
        <x:v>$ in actual dollars | Opening capital: $8.0M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  <x:c r="M2" s="89"/>
      <x:c r="N2" s="89"/>
      <x:c r="O2" s="89"/>
      <x:c r="P2" s="89"/>
      <x:c r="Q2" s="89"/>
      <x:c r="R2" s="89"/>
      <x:c r="S2" s="89"/>
      <x:c r="T2" s="89"/>
      <x:c r="U2" s="89"/>
      <x:c r="V2" s="89"/>
      <x:c r="W2" s="89"/>
      <x:c r="X2" s="89"/>
      <x:c r="Y2" s="89"/>
      <x:c r="Z2" s="89"/>
      <x:c r="AA2" s="89"/>
      <x:c r="AB2" s="89"/>
      <x:c r="AC2" s="89"/>
      <x:c r="AD2" s="89"/>
      <x:c r="AE2" s="89"/>
    </x:row>
    <x:row r="3">
      <x:c r="A3" s="93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  <x:c r="M3" s="90"/>
      <x:c r="N3" s="90"/>
      <x:c r="O3" s="90"/>
      <x:c r="P3" s="90"/>
      <x:c r="Q3" s="90"/>
      <x:c r="R3" s="90"/>
      <x:c r="S3" s="90"/>
      <x:c r="T3" s="90"/>
      <x:c r="U3" s="90"/>
      <x:c r="V3" s="90"/>
      <x:c r="W3" s="90"/>
      <x:c r="X3" s="90"/>
      <x:c r="Y3" s="90"/>
      <x:c r="Z3" s="90"/>
      <x:c r="AA3" s="90"/>
      <x:c r="AB3" s="90"/>
      <x:c r="AC3" s="90"/>
      <x:c r="AD3" s="90"/>
      <x:c r="AE3" s="90"/>
    </x:row>
    <x:row r="4">
      <x:c r="A4" s="151" t="str">
        <x:v>Line Item</x:v>
      </x:c>
      <x:c r="B4" s="99" t="str">
        <x:v>M1</x:v>
      </x:c>
      <x:c r="C4" s="99" t="str">
        <x:v>M2</x:v>
      </x:c>
      <x:c r="D4" s="99" t="str">
        <x:v>M3</x:v>
      </x:c>
      <x:c r="E4" s="99" t="str">
        <x:v>M4</x:v>
      </x:c>
      <x:c r="F4" s="99" t="str">
        <x:v>M5</x:v>
      </x:c>
      <x:c r="G4" s="99" t="str">
        <x:v>M6</x:v>
      </x:c>
      <x:c r="H4" s="99" t="str">
        <x:v>M7</x:v>
      </x:c>
      <x:c r="I4" s="99" t="str">
        <x:v>M8</x:v>
      </x:c>
      <x:c r="J4" s="99" t="str">
        <x:v>M9</x:v>
      </x:c>
      <x:c r="K4" s="99" t="str">
        <x:v>M10</x:v>
      </x:c>
      <x:c r="L4" s="99" t="str">
        <x:v>M11</x:v>
      </x:c>
      <x:c r="M4" s="99" t="str">
        <x:v>M12</x:v>
      </x:c>
      <x:c r="N4" s="99" t="str">
        <x:v>M13</x:v>
      </x:c>
      <x:c r="O4" s="99" t="str">
        <x:v>M14</x:v>
      </x:c>
      <x:c r="P4" s="99" t="str">
        <x:v>M15</x:v>
      </x:c>
      <x:c r="Q4" s="99" t="str">
        <x:v>M16</x:v>
      </x:c>
      <x:c r="R4" s="99" t="str">
        <x:v>M17</x:v>
      </x:c>
      <x:c r="S4" s="99" t="str">
        <x:v>M18</x:v>
      </x:c>
      <x:c r="T4" s="99" t="str">
        <x:v>M19</x:v>
      </x:c>
      <x:c r="U4" s="99" t="str">
        <x:v>M20</x:v>
      </x:c>
      <x:c r="V4" s="99" t="str">
        <x:v>M21</x:v>
      </x:c>
      <x:c r="W4" s="99" t="str">
        <x:v>M22</x:v>
      </x:c>
      <x:c r="X4" s="99" t="str">
        <x:v>M23</x:v>
      </x:c>
      <x:c r="Y4" s="99" t="str">
        <x:v>M24</x:v>
      </x:c>
      <x:c r="Z4" s="99" t="str">
        <x:v>M25</x:v>
      </x:c>
      <x:c r="AA4" s="99" t="str">
        <x:v>M26</x:v>
      </x:c>
      <x:c r="AB4" s="99" t="str">
        <x:v>M27</x:v>
      </x:c>
      <x:c r="AC4" s="99" t="str">
        <x:v>M28</x:v>
      </x:c>
      <x:c r="AD4" s="99" t="str">
        <x:v>M29</x:v>
      </x:c>
      <x:c r="AE4" s="99" t="str">
        <x:v>M30</x:v>
      </x:c>
    </x:row>
    <x:row r="5">
      <x:c r="A5" s="93" t="str">
        <x:v>Commercial Services Revenue</x:v>
      </x:c>
      <x:c r="B5" s="124" t="n">
        <x:f>Assumptions!B42</x:f>
        <x:v>5000</x:v>
      </x:c>
      <x:c r="C5" s="124" t="n">
        <x:f>Assumptions!C42</x:f>
        <x:v>10000</x:v>
      </x:c>
      <x:c r="D5" s="124" t="n">
        <x:f>Assumptions!D42</x:f>
        <x:v>20000</x:v>
      </x:c>
      <x:c r="E5" s="124" t="n">
        <x:f>Assumptions!E42</x:f>
        <x:v>25000</x:v>
      </x:c>
      <x:c r="F5" s="124" t="n">
        <x:f>Assumptions!F42</x:f>
        <x:v>35000</x:v>
      </x:c>
      <x:c r="G5" s="124" t="n">
        <x:f>Assumptions!G42</x:f>
        <x:v>40000</x:v>
      </x:c>
      <x:c r="H5" s="124" t="n">
        <x:f>Assumptions!H42</x:f>
        <x:v>50000</x:v>
      </x:c>
      <x:c r="I5" s="124" t="n">
        <x:f>Assumptions!I42</x:f>
        <x:v>55000</x:v>
      </x:c>
      <x:c r="J5" s="124" t="n">
        <x:f>Assumptions!J42</x:f>
        <x:v>55000</x:v>
      </x:c>
      <x:c r="K5" s="124" t="n">
        <x:f>Assumptions!K42</x:f>
        <x:v>60000</x:v>
      </x:c>
      <x:c r="L5" s="124" t="n">
        <x:f>Assumptions!L42</x:f>
        <x:v>65000</x:v>
      </x:c>
      <x:c r="M5" s="124" t="n">
        <x:f>Assumptions!M42</x:f>
        <x:v>80000</x:v>
      </x:c>
      <x:c r="N5" s="124" t="n">
        <x:f>Assumptions!N42</x:f>
        <x:v>80000</x:v>
      </x:c>
      <x:c r="O5" s="124" t="n">
        <x:f>Assumptions!O42</x:f>
        <x:v>85000</x:v>
      </x:c>
      <x:c r="P5" s="124" t="n">
        <x:f>Assumptions!P42</x:f>
        <x:v>90000</x:v>
      </x:c>
      <x:c r="Q5" s="124" t="n">
        <x:f>Assumptions!Q42</x:f>
        <x:v>95000</x:v>
      </x:c>
      <x:c r="R5" s="124" t="n">
        <x:f>Assumptions!R42</x:f>
        <x:v>100000</x:v>
      </x:c>
      <x:c r="S5" s="124" t="n">
        <x:f>Assumptions!S42</x:f>
        <x:v>100000</x:v>
      </x:c>
      <x:c r="T5" s="124" t="n">
        <x:f>Assumptions!T42</x:f>
        <x:v>105000</x:v>
      </x:c>
      <x:c r="U5" s="124" t="n">
        <x:f>Assumptions!U42</x:f>
        <x:v>110000</x:v>
      </x:c>
      <x:c r="V5" s="124" t="n">
        <x:f>Assumptions!V42</x:f>
        <x:v>115000</x:v>
      </x:c>
      <x:c r="W5" s="124" t="n">
        <x:f>Assumptions!W42</x:f>
        <x:v>115000</x:v>
      </x:c>
      <x:c r="X5" s="124" t="n">
        <x:f>Assumptions!X42</x:f>
        <x:v>125000</x:v>
      </x:c>
      <x:c r="Y5" s="124" t="n">
        <x:f>Assumptions!Y42</x:f>
        <x:v>130000</x:v>
      </x:c>
      <x:c r="Z5" s="124" t="n">
        <x:f>Assumptions!Z42</x:f>
        <x:v>225000</x:v>
      </x:c>
      <x:c r="AA5" s="124" t="n">
        <x:f>Assumptions!AA42</x:f>
        <x:v>235000</x:v>
      </x:c>
      <x:c r="AB5" s="124" t="n">
        <x:f>Assumptions!AB42</x:f>
        <x:v>245000</x:v>
      </x:c>
      <x:c r="AC5" s="124" t="n">
        <x:f>Assumptions!AC42</x:f>
        <x:v>255000</x:v>
      </x:c>
      <x:c r="AD5" s="124" t="n">
        <x:f>Assumptions!AD42</x:f>
        <x:v>275000</x:v>
      </x:c>
      <x:c r="AE5" s="124" t="n">
        <x:f>Assumptions!AE42</x:f>
        <x:v>265000</x:v>
      </x:c>
    </x:row>
    <x:row r="6">
      <x:c r="A6" s="93" t="str">
        <x:v>Service Direct Costs</x:v>
      </x:c>
      <x:c r="B6" s="125" t="n">
        <x:f>B5*(1-Assumptions!$C$19)</x:f>
        <x:v>2000</x:v>
      </x:c>
      <x:c r="C6" s="125" t="n">
        <x:f>C5*(1-Assumptions!$C$19)</x:f>
        <x:v>4000</x:v>
      </x:c>
      <x:c r="D6" s="125" t="n">
        <x:f>D5*(1-Assumptions!$C$19)</x:f>
        <x:v>8000</x:v>
      </x:c>
      <x:c r="E6" s="125" t="n">
        <x:f>E5*(1-Assumptions!$C$19)</x:f>
        <x:v>10000</x:v>
      </x:c>
      <x:c r="F6" s="125" t="n">
        <x:f>F5*(1-Assumptions!$C$19)</x:f>
        <x:v>14000</x:v>
      </x:c>
      <x:c r="G6" s="125" t="n">
        <x:f>G5*(1-Assumptions!$C$19)</x:f>
        <x:v>16000</x:v>
      </x:c>
      <x:c r="H6" s="125" t="n">
        <x:f>H5*(1-Assumptions!$C$19)</x:f>
        <x:v>20000</x:v>
      </x:c>
      <x:c r="I6" s="125" t="n">
        <x:f>I5*(1-Assumptions!$C$19)</x:f>
        <x:v>22000</x:v>
      </x:c>
      <x:c r="J6" s="125" t="n">
        <x:f>J5*(1-Assumptions!$C$19)</x:f>
        <x:v>22000</x:v>
      </x:c>
      <x:c r="K6" s="125" t="n">
        <x:f>K5*(1-Assumptions!$C$19)</x:f>
        <x:v>24000</x:v>
      </x:c>
      <x:c r="L6" s="125" t="n">
        <x:f>L5*(1-Assumptions!$C$19)</x:f>
        <x:v>26000</x:v>
      </x:c>
      <x:c r="M6" s="125" t="n">
        <x:f>M5*(1-Assumptions!$C$19)</x:f>
        <x:v>32000</x:v>
      </x:c>
      <x:c r="N6" s="125" t="n">
        <x:f>N5*(1-Assumptions!$C$19)</x:f>
        <x:v>32000</x:v>
      </x:c>
      <x:c r="O6" s="125" t="n">
        <x:f>O5*(1-Assumptions!$C$19)</x:f>
        <x:v>34000</x:v>
      </x:c>
      <x:c r="P6" s="125" t="n">
        <x:f>P5*(1-Assumptions!$C$19)</x:f>
        <x:v>36000</x:v>
      </x:c>
      <x:c r="Q6" s="125" t="n">
        <x:f>Q5*(1-Assumptions!$C$19)</x:f>
        <x:v>38000</x:v>
      </x:c>
      <x:c r="R6" s="125" t="n">
        <x:f>R5*(1-Assumptions!$C$19)</x:f>
        <x:v>40000</x:v>
      </x:c>
      <x:c r="S6" s="125" t="n">
        <x:f>S5*(1-Assumptions!$C$19)</x:f>
        <x:v>40000</x:v>
      </x:c>
      <x:c r="T6" s="125" t="n">
        <x:f>T5*(1-Assumptions!$C$19)</x:f>
        <x:v>42000</x:v>
      </x:c>
      <x:c r="U6" s="125" t="n">
        <x:f>U5*(1-Assumptions!$C$19)</x:f>
        <x:v>44000</x:v>
      </x:c>
      <x:c r="V6" s="125" t="n">
        <x:f>V5*(1-Assumptions!$C$19)</x:f>
        <x:v>46000</x:v>
      </x:c>
      <x:c r="W6" s="125" t="n">
        <x:f>W5*(1-Assumptions!$C$19)</x:f>
        <x:v>46000</x:v>
      </x:c>
      <x:c r="X6" s="125" t="n">
        <x:f>X5*(1-Assumptions!$C$19)</x:f>
        <x:v>50000</x:v>
      </x:c>
      <x:c r="Y6" s="125" t="n">
        <x:f>Y5*(1-Assumptions!$C$19)</x:f>
        <x:v>52000</x:v>
      </x:c>
      <x:c r="Z6" s="125" t="n">
        <x:f>Z5*(1-Assumptions!$C$19)</x:f>
        <x:v>90000</x:v>
      </x:c>
      <x:c r="AA6" s="125" t="n">
        <x:f>AA5*(1-Assumptions!$C$19)</x:f>
        <x:v>94000</x:v>
      </x:c>
      <x:c r="AB6" s="125" t="n">
        <x:f>AB5*(1-Assumptions!$C$19)</x:f>
        <x:v>98000</x:v>
      </x:c>
      <x:c r="AC6" s="125" t="n">
        <x:f>AC5*(1-Assumptions!$C$19)</x:f>
        <x:v>102000</x:v>
      </x:c>
      <x:c r="AD6" s="125" t="n">
        <x:f>AD5*(1-Assumptions!$C$19)</x:f>
        <x:v>110000</x:v>
      </x:c>
      <x:c r="AE6" s="125" t="n">
        <x:f>AE5*(1-Assumptions!$C$19)</x:f>
        <x:v>106000</x:v>
      </x:c>
    </x:row>
    <x:row r="7">
      <x:c r="A7" s="152" t="str">
        <x:v>Commercial Services Contribution</x:v>
      </x:c>
      <x:c r="B7" s="127" t="n">
        <x:f>B5-B6</x:f>
        <x:v>3000</x:v>
      </x:c>
      <x:c r="C7" s="127" t="n">
        <x:f>C5-C6</x:f>
        <x:v>6000</x:v>
      </x:c>
      <x:c r="D7" s="127" t="n">
        <x:f>D5-D6</x:f>
        <x:v>12000</x:v>
      </x:c>
      <x:c r="E7" s="127" t="n">
        <x:f>E5-E6</x:f>
        <x:v>15000</x:v>
      </x:c>
      <x:c r="F7" s="127" t="n">
        <x:f>F5-F6</x:f>
        <x:v>21000</x:v>
      </x:c>
      <x:c r="G7" s="127" t="n">
        <x:f>G5-G6</x:f>
        <x:v>24000</x:v>
      </x:c>
      <x:c r="H7" s="127" t="n">
        <x:f>H5-H6</x:f>
        <x:v>30000</x:v>
      </x:c>
      <x:c r="I7" s="127" t="n">
        <x:f>I5-I6</x:f>
        <x:v>33000</x:v>
      </x:c>
      <x:c r="J7" s="127" t="n">
        <x:f>J5-J6</x:f>
        <x:v>33000</x:v>
      </x:c>
      <x:c r="K7" s="127" t="n">
        <x:f>K5-K6</x:f>
        <x:v>36000</x:v>
      </x:c>
      <x:c r="L7" s="127" t="n">
        <x:f>L5-L6</x:f>
        <x:v>39000</x:v>
      </x:c>
      <x:c r="M7" s="127" t="n">
        <x:f>M5-M6</x:f>
        <x:v>48000</x:v>
      </x:c>
      <x:c r="N7" s="127" t="n">
        <x:f>N5-N6</x:f>
        <x:v>48000</x:v>
      </x:c>
      <x:c r="O7" s="127" t="n">
        <x:f>O5-O6</x:f>
        <x:v>51000</x:v>
      </x:c>
      <x:c r="P7" s="127" t="n">
        <x:f>P5-P6</x:f>
        <x:v>54000</x:v>
      </x:c>
      <x:c r="Q7" s="127" t="n">
        <x:f>Q5-Q6</x:f>
        <x:v>57000</x:v>
      </x:c>
      <x:c r="R7" s="127" t="n">
        <x:f>R5-R6</x:f>
        <x:v>60000</x:v>
      </x:c>
      <x:c r="S7" s="127" t="n">
        <x:f>S5-S6</x:f>
        <x:v>60000</x:v>
      </x:c>
      <x:c r="T7" s="127" t="n">
        <x:f>T5-T6</x:f>
        <x:v>63000</x:v>
      </x:c>
      <x:c r="U7" s="127" t="n">
        <x:f>U5-U6</x:f>
        <x:v>66000</x:v>
      </x:c>
      <x:c r="V7" s="127" t="n">
        <x:f>V5-V6</x:f>
        <x:v>69000</x:v>
      </x:c>
      <x:c r="W7" s="127" t="n">
        <x:f>W5-W6</x:f>
        <x:v>69000</x:v>
      </x:c>
      <x:c r="X7" s="127" t="n">
        <x:f>X5-X6</x:f>
        <x:v>75000</x:v>
      </x:c>
      <x:c r="Y7" s="127" t="n">
        <x:f>Y5-Y6</x:f>
        <x:v>78000</x:v>
      </x:c>
      <x:c r="Z7" s="127" t="n">
        <x:f>Z5-Z6</x:f>
        <x:v>135000</x:v>
      </x:c>
      <x:c r="AA7" s="127" t="n">
        <x:f>AA5-AA6</x:f>
        <x:v>141000</x:v>
      </x:c>
      <x:c r="AB7" s="127" t="n">
        <x:f>AB5-AB6</x:f>
        <x:v>147000</x:v>
      </x:c>
      <x:c r="AC7" s="127" t="n">
        <x:f>AC5-AC6</x:f>
        <x:v>153000</x:v>
      </x:c>
      <x:c r="AD7" s="127" t="n">
        <x:f>AD5-AD6</x:f>
        <x:v>165000</x:v>
      </x:c>
      <x:c r="AE7" s="127" t="n">
        <x:f>AE5-AE6</x:f>
        <x:v>159000</x:v>
      </x:c>
    </x:row>
    <x:row r="8">
      <x:c r="A8" s="93" t="str">
        <x:v>Company Artist Partnership Receipts</x:v>
      </x:c>
      <x:c r="B8" s="124" t="n">
        <x:f>Assumptions!B45</x:f>
        <x:v>0</x:v>
      </x:c>
      <x:c r="C8" s="124" t="n">
        <x:f>Assumptions!C45</x:f>
        <x:v>0</x:v>
      </x:c>
      <x:c r="D8" s="124" t="n">
        <x:f>Assumptions!D45</x:f>
        <x:v>0</x:v>
      </x:c>
      <x:c r="E8" s="124" t="n">
        <x:f>Assumptions!E45</x:f>
        <x:v>0</x:v>
      </x:c>
      <x:c r="F8" s="124" t="n">
        <x:f>Assumptions!F45</x:f>
        <x:v>0</x:v>
      </x:c>
      <x:c r="G8" s="124" t="n">
        <x:f>Assumptions!G45</x:f>
        <x:v>0</x:v>
      </x:c>
      <x:c r="H8" s="124" t="n">
        <x:f>Assumptions!H45</x:f>
        <x:v>0</x:v>
      </x:c>
      <x:c r="I8" s="124" t="n">
        <x:f>Assumptions!I45</x:f>
        <x:v>3000</x:v>
      </x:c>
      <x:c r="J8" s="124" t="n">
        <x:f>Assumptions!J45</x:f>
        <x:v>3000</x:v>
      </x:c>
      <x:c r="K8" s="124" t="n">
        <x:f>Assumptions!K45</x:f>
        <x:v>3000</x:v>
      </x:c>
      <x:c r="L8" s="124" t="n">
        <x:f>Assumptions!L45</x:f>
        <x:v>3000</x:v>
      </x:c>
      <x:c r="M8" s="124" t="n">
        <x:f>Assumptions!M45</x:f>
        <x:v>6200</x:v>
      </x:c>
      <x:c r="N8" s="124" t="n">
        <x:f>Assumptions!N45</x:f>
        <x:v>14200</x:v>
      </x:c>
      <x:c r="O8" s="124" t="n">
        <x:f>Assumptions!O45</x:f>
        <x:v>19200</x:v>
      </x:c>
      <x:c r="P8" s="124" t="n">
        <x:f>Assumptions!P45</x:f>
        <x:v>24200</x:v>
      </x:c>
      <x:c r="Q8" s="124" t="n">
        <x:f>Assumptions!Q45</x:f>
        <x:v>33200</x:v>
      </x:c>
      <x:c r="R8" s="124" t="n">
        <x:f>Assumptions!R45</x:f>
        <x:v>25200</x:v>
      </x:c>
      <x:c r="S8" s="124" t="n">
        <x:f>Assumptions!S45</x:f>
        <x:v>22200</x:v>
      </x:c>
      <x:c r="T8" s="124" t="n">
        <x:f>Assumptions!T45</x:f>
        <x:v>25200</x:v>
      </x:c>
      <x:c r="U8" s="124" t="n">
        <x:f>Assumptions!U45</x:f>
        <x:v>25200</x:v>
      </x:c>
      <x:c r="V8" s="124" t="n">
        <x:f>Assumptions!V45</x:f>
        <x:v>21700</x:v>
      </x:c>
      <x:c r="W8" s="124" t="n">
        <x:f>Assumptions!W45</x:f>
        <x:v>24700</x:v>
      </x:c>
      <x:c r="X8" s="124" t="n">
        <x:f>Assumptions!X45</x:f>
        <x:v>23700</x:v>
      </x:c>
      <x:c r="Y8" s="124" t="n">
        <x:f>Assumptions!Y45</x:f>
        <x:v>20033.3333333333</x:v>
      </x:c>
      <x:c r="Z8" s="124" t="n">
        <x:f>Assumptions!Z45</x:f>
        <x:v>28533.3333333333</x:v>
      </x:c>
      <x:c r="AA8" s="124" t="n">
        <x:f>Assumptions!AA45</x:f>
        <x:v>29333.3333333333</x:v>
      </x:c>
      <x:c r="AB8" s="124" t="n">
        <x:f>Assumptions!AB45</x:f>
        <x:v>33333.3333333333</x:v>
      </x:c>
      <x:c r="AC8" s="124" t="n">
        <x:f>Assumptions!AC45</x:f>
        <x:v>33333.3333333333</x:v>
      </x:c>
      <x:c r="AD8" s="124" t="n">
        <x:f>Assumptions!AD45</x:f>
        <x:v>28666.6666666666</x:v>
      </x:c>
      <x:c r="AE8" s="124" t="n">
        <x:f>Assumptions!AE45</x:f>
        <x:v>36533.3333333333</x:v>
      </x:c>
    </x:row>
    <x:row r="9">
      <x:c r="A9" s="152" t="str">
        <x:v>Total Operating Inflows</x:v>
      </x:c>
      <x:c r="B9" s="127" t="n">
        <x:f>B5+B8</x:f>
        <x:v>5000</x:v>
      </x:c>
      <x:c r="C9" s="127" t="n">
        <x:f>C5+C8</x:f>
        <x:v>10000</x:v>
      </x:c>
      <x:c r="D9" s="127" t="n">
        <x:f>D5+D8</x:f>
        <x:v>20000</x:v>
      </x:c>
      <x:c r="E9" s="127" t="n">
        <x:f>E5+E8</x:f>
        <x:v>25000</x:v>
      </x:c>
      <x:c r="F9" s="127" t="n">
        <x:f>F5+F8</x:f>
        <x:v>35000</x:v>
      </x:c>
      <x:c r="G9" s="127" t="n">
        <x:f>G5+G8</x:f>
        <x:v>40000</x:v>
      </x:c>
      <x:c r="H9" s="127" t="n">
        <x:f>H5+H8</x:f>
        <x:v>50000</x:v>
      </x:c>
      <x:c r="I9" s="127" t="n">
        <x:f>I5+I8</x:f>
        <x:v>58000</x:v>
      </x:c>
      <x:c r="J9" s="127" t="n">
        <x:f>J5+J8</x:f>
        <x:v>58000</x:v>
      </x:c>
      <x:c r="K9" s="127" t="n">
        <x:f>K5+K8</x:f>
        <x:v>63000</x:v>
      </x:c>
      <x:c r="L9" s="127" t="n">
        <x:f>L5+L8</x:f>
        <x:v>68000</x:v>
      </x:c>
      <x:c r="M9" s="127" t="n">
        <x:f>M5+M8</x:f>
        <x:v>86200</x:v>
      </x:c>
      <x:c r="N9" s="127" t="n">
        <x:f>N5+N8</x:f>
        <x:v>94200</x:v>
      </x:c>
      <x:c r="O9" s="127" t="n">
        <x:f>O5+O8</x:f>
        <x:v>104200</x:v>
      </x:c>
      <x:c r="P9" s="127" t="n">
        <x:f>P5+P8</x:f>
        <x:v>114200</x:v>
      </x:c>
      <x:c r="Q9" s="127" t="n">
        <x:f>Q5+Q8</x:f>
        <x:v>128200</x:v>
      </x:c>
      <x:c r="R9" s="127" t="n">
        <x:f>R5+R8</x:f>
        <x:v>125200</x:v>
      </x:c>
      <x:c r="S9" s="127" t="n">
        <x:f>S5+S8</x:f>
        <x:v>122200</x:v>
      </x:c>
      <x:c r="T9" s="127" t="n">
        <x:f>T5+T8</x:f>
        <x:v>130200</x:v>
      </x:c>
      <x:c r="U9" s="127" t="n">
        <x:f>U5+U8</x:f>
        <x:v>135200</x:v>
      </x:c>
      <x:c r="V9" s="127" t="n">
        <x:f>V5+V8</x:f>
        <x:v>136700</x:v>
      </x:c>
      <x:c r="W9" s="127" t="n">
        <x:f>W5+W8</x:f>
        <x:v>139700</x:v>
      </x:c>
      <x:c r="X9" s="127" t="n">
        <x:f>X5+X8</x:f>
        <x:v>148700</x:v>
      </x:c>
      <x:c r="Y9" s="127" t="n">
        <x:f>Y5+Y8</x:f>
        <x:v>150033.3333333333</x:v>
      </x:c>
      <x:c r="Z9" s="127" t="n">
        <x:f>Z5+Z8</x:f>
        <x:v>253533.3333333333</x:v>
      </x:c>
      <x:c r="AA9" s="127" t="n">
        <x:f>AA5+AA8</x:f>
        <x:v>264333.3333333333</x:v>
      </x:c>
      <x:c r="AB9" s="127" t="n">
        <x:f>AB5+AB8</x:f>
        <x:v>278333.3333333333</x:v>
      </x:c>
      <x:c r="AC9" s="127" t="n">
        <x:f>AC5+AC8</x:f>
        <x:v>288333.3333333333</x:v>
      </x:c>
      <x:c r="AD9" s="127" t="n">
        <x:f>AD5+AD8</x:f>
        <x:v>303666.6666666666</x:v>
      </x:c>
      <x:c r="AE9" s="127" t="n">
        <x:f>AE5+AE8</x:f>
        <x:v>301533.3333333333</x:v>
      </x:c>
    </x:row>
    <x:row r="10">
      <x:c r="A10" s="93" t="str"/>
      <x:c r="B10" s="128"/>
      <x:c r="C10" s="128"/>
      <x:c r="D10" s="128"/>
      <x:c r="E10" s="128"/>
      <x:c r="F10" s="128"/>
      <x:c r="G10" s="128"/>
      <x:c r="H10" s="128"/>
      <x:c r="I10" s="128"/>
      <x:c r="J10" s="128"/>
      <x:c r="K10" s="128"/>
      <x:c r="L10" s="128"/>
      <x:c r="M10" s="128"/>
      <x:c r="N10" s="128"/>
      <x:c r="O10" s="128"/>
      <x:c r="P10" s="128"/>
      <x:c r="Q10" s="128"/>
      <x:c r="R10" s="128"/>
      <x:c r="S10" s="128"/>
      <x:c r="T10" s="128"/>
      <x:c r="U10" s="128"/>
      <x:c r="V10" s="128"/>
      <x:c r="W10" s="128"/>
      <x:c r="X10" s="128"/>
      <x:c r="Y10" s="128"/>
      <x:c r="Z10" s="128"/>
      <x:c r="AA10" s="128"/>
      <x:c r="AB10" s="128"/>
      <x:c r="AC10" s="128"/>
      <x:c r="AD10" s="128"/>
      <x:c r="AE10" s="128"/>
    </x:row>
    <x:row r="11">
      <x:c r="A11" s="93" t="str">
        <x:v>Core Team + Operations + Founder Compensation</x:v>
      </x:c>
      <x:c r="B11" s="124" t="n">
        <x:f>Assumptions!B26</x:f>
        <x:v>45000</x:v>
      </x:c>
      <x:c r="C11" s="124" t="n">
        <x:f>Assumptions!C26</x:f>
        <x:v>45000</x:v>
      </x:c>
      <x:c r="D11" s="124" t="n">
        <x:f>Assumptions!D26</x:f>
        <x:v>45000</x:v>
      </x:c>
      <x:c r="E11" s="124" t="n">
        <x:f>Assumptions!E26</x:f>
        <x:v>45000</x:v>
      </x:c>
      <x:c r="F11" s="124" t="n">
        <x:f>Assumptions!F26</x:f>
        <x:v>45000</x:v>
      </x:c>
      <x:c r="G11" s="124" t="n">
        <x:f>Assumptions!G26</x:f>
        <x:v>45000</x:v>
      </x:c>
      <x:c r="H11" s="124" t="n">
        <x:f>Assumptions!H26</x:f>
        <x:v>70000</x:v>
      </x:c>
      <x:c r="I11" s="124" t="n">
        <x:f>Assumptions!I26</x:f>
        <x:v>70000</x:v>
      </x:c>
      <x:c r="J11" s="124" t="n">
        <x:f>Assumptions!J26</x:f>
        <x:v>70000</x:v>
      </x:c>
      <x:c r="K11" s="124" t="n">
        <x:f>Assumptions!K26</x:f>
        <x:v>70000</x:v>
      </x:c>
      <x:c r="L11" s="124" t="n">
        <x:f>Assumptions!L26</x:f>
        <x:v>70000</x:v>
      </x:c>
      <x:c r="M11" s="124" t="n">
        <x:f>Assumptions!M26</x:f>
        <x:v>70000</x:v>
      </x:c>
      <x:c r="N11" s="124" t="n">
        <x:f>Assumptions!N26</x:f>
        <x:v>70000</x:v>
      </x:c>
      <x:c r="O11" s="124" t="n">
        <x:f>Assumptions!O26</x:f>
        <x:v>70000</x:v>
      </x:c>
      <x:c r="P11" s="124" t="n">
        <x:f>Assumptions!P26</x:f>
        <x:v>70000</x:v>
      </x:c>
      <x:c r="Q11" s="124" t="n">
        <x:f>Assumptions!Q26</x:f>
        <x:v>70000</x:v>
      </x:c>
      <x:c r="R11" s="124" t="n">
        <x:f>Assumptions!R26</x:f>
        <x:v>70000</x:v>
      </x:c>
      <x:c r="S11" s="124" t="n">
        <x:f>Assumptions!S26</x:f>
        <x:v>70000</x:v>
      </x:c>
      <x:c r="T11" s="124" t="n">
        <x:f>Assumptions!T26</x:f>
        <x:v>99166.66666666667</x:v>
      </x:c>
      <x:c r="U11" s="124" t="n">
        <x:f>Assumptions!U26</x:f>
        <x:v>99166.66666666667</x:v>
      </x:c>
      <x:c r="V11" s="124" t="n">
        <x:f>Assumptions!V26</x:f>
        <x:v>99166.66666666667</x:v>
      </x:c>
      <x:c r="W11" s="124" t="n">
        <x:f>Assumptions!W26</x:f>
        <x:v>99166.66666666667</x:v>
      </x:c>
      <x:c r="X11" s="124" t="n">
        <x:f>Assumptions!X26</x:f>
        <x:v>99166.66666666667</x:v>
      </x:c>
      <x:c r="Y11" s="124" t="n">
        <x:f>Assumptions!Y26</x:f>
        <x:v>99166.66666666667</x:v>
      </x:c>
      <x:c r="Z11" s="124" t="n">
        <x:f>Assumptions!Z26</x:f>
        <x:v>99166.66666666667</x:v>
      </x:c>
      <x:c r="AA11" s="124" t="n">
        <x:f>Assumptions!AA26</x:f>
        <x:v>99166.66666666667</x:v>
      </x:c>
      <x:c r="AB11" s="124" t="n">
        <x:f>Assumptions!AB26</x:f>
        <x:v>99166.66666666667</x:v>
      </x:c>
      <x:c r="AC11" s="124" t="n">
        <x:f>Assumptions!AC26</x:f>
        <x:v>99166.66666666667</x:v>
      </x:c>
      <x:c r="AD11" s="124" t="n">
        <x:f>Assumptions!AD26</x:f>
        <x:v>99166.66666666667</x:v>
      </x:c>
      <x:c r="AE11" s="124" t="n">
        <x:f>Assumptions!AE26</x:f>
        <x:v>99166.66666666667</x:v>
      </x:c>
    </x:row>
    <x:row r="12">
      <x:c r="A12" s="93" t="str">
        <x:v>Marketing + Commercial Revenue Infrastructure</x:v>
      </x:c>
      <x:c r="B12" s="124" t="n">
        <x:f>Assumptions!B27</x:f>
        <x:v>25000</x:v>
      </x:c>
      <x:c r="C12" s="124" t="n">
        <x:f>Assumptions!C27</x:f>
        <x:v>25000</x:v>
      </x:c>
      <x:c r="D12" s="124" t="n">
        <x:f>Assumptions!D27</x:f>
        <x:v>25000</x:v>
      </x:c>
      <x:c r="E12" s="124" t="n">
        <x:f>Assumptions!E27</x:f>
        <x:v>25000</x:v>
      </x:c>
      <x:c r="F12" s="124" t="n">
        <x:f>Assumptions!F27</x:f>
        <x:v>25000</x:v>
      </x:c>
      <x:c r="G12" s="124" t="n">
        <x:f>Assumptions!G27</x:f>
        <x:v>25000</x:v>
      </x:c>
      <x:c r="H12" s="124" t="n">
        <x:f>Assumptions!H27</x:f>
        <x:v>35000</x:v>
      </x:c>
      <x:c r="I12" s="124" t="n">
        <x:f>Assumptions!I27</x:f>
        <x:v>35000</x:v>
      </x:c>
      <x:c r="J12" s="124" t="n">
        <x:f>Assumptions!J27</x:f>
        <x:v>35000</x:v>
      </x:c>
      <x:c r="K12" s="124" t="n">
        <x:f>Assumptions!K27</x:f>
        <x:v>35000</x:v>
      </x:c>
      <x:c r="L12" s="124" t="n">
        <x:f>Assumptions!L27</x:f>
        <x:v>35000</x:v>
      </x:c>
      <x:c r="M12" s="124" t="n">
        <x:f>Assumptions!M27</x:f>
        <x:v>35000</x:v>
      </x:c>
      <x:c r="N12" s="124" t="n">
        <x:f>Assumptions!N27</x:f>
        <x:v>35000</x:v>
      </x:c>
      <x:c r="O12" s="124" t="n">
        <x:f>Assumptions!O27</x:f>
        <x:v>35000</x:v>
      </x:c>
      <x:c r="P12" s="124" t="n">
        <x:f>Assumptions!P27</x:f>
        <x:v>35000</x:v>
      </x:c>
      <x:c r="Q12" s="124" t="n">
        <x:f>Assumptions!Q27</x:f>
        <x:v>35000</x:v>
      </x:c>
      <x:c r="R12" s="124" t="n">
        <x:f>Assumptions!R27</x:f>
        <x:v>35000</x:v>
      </x:c>
      <x:c r="S12" s="124" t="n">
        <x:f>Assumptions!S27</x:f>
        <x:v>35000</x:v>
      </x:c>
      <x:c r="T12" s="124" t="n">
        <x:f>Assumptions!T27</x:f>
        <x:v>44166.666666666664</x:v>
      </x:c>
      <x:c r="U12" s="124" t="n">
        <x:f>Assumptions!U27</x:f>
        <x:v>44166.666666666664</x:v>
      </x:c>
      <x:c r="V12" s="124" t="n">
        <x:f>Assumptions!V27</x:f>
        <x:v>44166.666666666664</x:v>
      </x:c>
      <x:c r="W12" s="124" t="n">
        <x:f>Assumptions!W27</x:f>
        <x:v>44166.666666666664</x:v>
      </x:c>
      <x:c r="X12" s="124" t="n">
        <x:f>Assumptions!X27</x:f>
        <x:v>44166.666666666664</x:v>
      </x:c>
      <x:c r="Y12" s="124" t="n">
        <x:f>Assumptions!Y27</x:f>
        <x:v>44166.666666666664</x:v>
      </x:c>
      <x:c r="Z12" s="124" t="n">
        <x:f>Assumptions!Z27</x:f>
        <x:v>44166.666666666664</x:v>
      </x:c>
      <x:c r="AA12" s="124" t="n">
        <x:f>Assumptions!AA27</x:f>
        <x:v>44166.666666666664</x:v>
      </x:c>
      <x:c r="AB12" s="124" t="n">
        <x:f>Assumptions!AB27</x:f>
        <x:v>44166.666666666664</x:v>
      </x:c>
      <x:c r="AC12" s="124" t="n">
        <x:f>Assumptions!AC27</x:f>
        <x:v>44166.666666666664</x:v>
      </x:c>
      <x:c r="AD12" s="124" t="n">
        <x:f>Assumptions!AD27</x:f>
        <x:v>44166.666666666664</x:v>
      </x:c>
      <x:c r="AE12" s="124" t="n">
        <x:f>Assumptions!AE27</x:f>
        <x:v>44166.666666666664</x:v>
      </x:c>
    </x:row>
    <x:row r="13">
      <x:c r="A13" s="93" t="str">
        <x:v>Legal, Rights, Finance + Technology</x:v>
      </x:c>
      <x:c r="B13" s="124" t="n">
        <x:f>Assumptions!B28</x:f>
        <x:v>15000</x:v>
      </x:c>
      <x:c r="C13" s="124" t="n">
        <x:f>Assumptions!C28</x:f>
        <x:v>15000</x:v>
      </x:c>
      <x:c r="D13" s="124" t="n">
        <x:f>Assumptions!D28</x:f>
        <x:v>15000</x:v>
      </x:c>
      <x:c r="E13" s="124" t="n">
        <x:f>Assumptions!E28</x:f>
        <x:v>15000</x:v>
      </x:c>
      <x:c r="F13" s="124" t="n">
        <x:f>Assumptions!F28</x:f>
        <x:v>15000</x:v>
      </x:c>
      <x:c r="G13" s="124" t="n">
        <x:f>Assumptions!G28</x:f>
        <x:v>15000</x:v>
      </x:c>
      <x:c r="H13" s="124" t="n">
        <x:f>Assumptions!H28</x:f>
        <x:v>7000</x:v>
      </x:c>
      <x:c r="I13" s="124" t="n">
        <x:f>Assumptions!I28</x:f>
        <x:v>7000</x:v>
      </x:c>
      <x:c r="J13" s="124" t="n">
        <x:f>Assumptions!J28</x:f>
        <x:v>7000</x:v>
      </x:c>
      <x:c r="K13" s="124" t="n">
        <x:f>Assumptions!K28</x:f>
        <x:v>7000</x:v>
      </x:c>
      <x:c r="L13" s="124" t="n">
        <x:f>Assumptions!L28</x:f>
        <x:v>7000</x:v>
      </x:c>
      <x:c r="M13" s="124" t="n">
        <x:f>Assumptions!M28</x:f>
        <x:v>7000</x:v>
      </x:c>
      <x:c r="N13" s="124" t="n">
        <x:f>Assumptions!N28</x:f>
        <x:v>7000</x:v>
      </x:c>
      <x:c r="O13" s="124" t="n">
        <x:f>Assumptions!O28</x:f>
        <x:v>7000</x:v>
      </x:c>
      <x:c r="P13" s="124" t="n">
        <x:f>Assumptions!P28</x:f>
        <x:v>7000</x:v>
      </x:c>
      <x:c r="Q13" s="124" t="n">
        <x:f>Assumptions!Q28</x:f>
        <x:v>7000</x:v>
      </x:c>
      <x:c r="R13" s="124" t="n">
        <x:f>Assumptions!R28</x:f>
        <x:v>7000</x:v>
      </x:c>
      <x:c r="S13" s="124" t="n">
        <x:f>Assumptions!S28</x:f>
        <x:v>7000</x:v>
      </x:c>
      <x:c r="T13" s="124" t="n">
        <x:f>Assumptions!T28</x:f>
        <x:v>10500</x:v>
      </x:c>
      <x:c r="U13" s="124" t="n">
        <x:f>Assumptions!U28</x:f>
        <x:v>10500</x:v>
      </x:c>
      <x:c r="V13" s="124" t="n">
        <x:f>Assumptions!V28</x:f>
        <x:v>10500</x:v>
      </x:c>
      <x:c r="W13" s="124" t="n">
        <x:f>Assumptions!W28</x:f>
        <x:v>10500</x:v>
      </x:c>
      <x:c r="X13" s="124" t="n">
        <x:f>Assumptions!X28</x:f>
        <x:v>10500</x:v>
      </x:c>
      <x:c r="Y13" s="124" t="n">
        <x:f>Assumptions!Y28</x:f>
        <x:v>10500</x:v>
      </x:c>
      <x:c r="Z13" s="124" t="n">
        <x:f>Assumptions!Z28</x:f>
        <x:v>10500</x:v>
      </x:c>
      <x:c r="AA13" s="124" t="n">
        <x:f>Assumptions!AA28</x:f>
        <x:v>10500</x:v>
      </x:c>
      <x:c r="AB13" s="124" t="n">
        <x:f>Assumptions!AB28</x:f>
        <x:v>10500</x:v>
      </x:c>
      <x:c r="AC13" s="124" t="n">
        <x:f>Assumptions!AC28</x:f>
        <x:v>10500</x:v>
      </x:c>
      <x:c r="AD13" s="124" t="n">
        <x:f>Assumptions!AD28</x:f>
        <x:v>10500</x:v>
      </x:c>
      <x:c r="AE13" s="124" t="n">
        <x:f>Assumptions!AE28</x:f>
        <x:v>10500</x:v>
      </x:c>
    </x:row>
    <x:row r="14">
      <x:c r="A14" s="93" t="str">
        <x:v>Initial Artist Capital Deployed</x:v>
      </x:c>
      <x:c r="B14" s="124" t="n">
        <x:f>Assumptions!B43</x:f>
        <x:v>0</x:v>
      </x:c>
      <x:c r="C14" s="124" t="n">
        <x:f>Assumptions!C43</x:f>
        <x:v>0</x:v>
      </x:c>
      <x:c r="D14" s="124" t="n">
        <x:f>Assumptions!D43</x:f>
        <x:v>0</x:v>
      </x:c>
      <x:c r="E14" s="124" t="n">
        <x:f>Assumptions!E43</x:f>
        <x:v>10000</x:v>
      </x:c>
      <x:c r="F14" s="124" t="n">
        <x:f>Assumptions!F43</x:f>
        <x:v>20000</x:v>
      </x:c>
      <x:c r="G14" s="124" t="n">
        <x:f>Assumptions!G43</x:f>
        <x:v>25000</x:v>
      </x:c>
      <x:c r="H14" s="124" t="n">
        <x:f>Assumptions!H43</x:f>
        <x:v>15000</x:v>
      </x:c>
      <x:c r="I14" s="124" t="n">
        <x:f>Assumptions!I43</x:f>
        <x:v>10000</x:v>
      </x:c>
      <x:c r="J14" s="124" t="n">
        <x:f>Assumptions!J43</x:f>
        <x:v>10000</x:v>
      </x:c>
      <x:c r="K14" s="124" t="n">
        <x:f>Assumptions!K43</x:f>
        <x:v>20000</x:v>
      </x:c>
      <x:c r="L14" s="124" t="n">
        <x:f>Assumptions!L43</x:f>
        <x:v>15000</x:v>
      </x:c>
      <x:c r="M14" s="124" t="n">
        <x:f>Assumptions!M43</x:f>
        <x:v>15000</x:v>
      </x:c>
      <x:c r="N14" s="124" t="n">
        <x:f>Assumptions!N43</x:f>
        <x:v>20000</x:v>
      </x:c>
      <x:c r="O14" s="124" t="n">
        <x:f>Assumptions!O43</x:f>
        <x:v>15000</x:v>
      </x:c>
      <x:c r="P14" s="124" t="n">
        <x:f>Assumptions!P43</x:f>
        <x:v>15000</x:v>
      </x:c>
      <x:c r="Q14" s="124" t="n">
        <x:f>Assumptions!Q43</x:f>
        <x:v>20000</x:v>
      </x:c>
      <x:c r="R14" s="124" t="n">
        <x:f>Assumptions!R43</x:f>
        <x:v>15000</x:v>
      </x:c>
      <x:c r="S14" s="124" t="n">
        <x:f>Assumptions!S43</x:f>
        <x:v>15000</x:v>
      </x:c>
      <x:c r="T14" s="124" t="n">
        <x:f>Assumptions!T43</x:f>
        <x:v>20000</x:v>
      </x:c>
      <x:c r="U14" s="124" t="n">
        <x:f>Assumptions!U43</x:f>
        <x:v>15000</x:v>
      </x:c>
      <x:c r="V14" s="124" t="n">
        <x:f>Assumptions!V43</x:f>
        <x:v>15000</x:v>
      </x:c>
      <x:c r="W14" s="124" t="n">
        <x:f>Assumptions!W43</x:f>
        <x:v>20000</x:v>
      </x:c>
      <x:c r="X14" s="124" t="n">
        <x:f>Assumptions!X43</x:f>
        <x:v>15000</x:v>
      </x:c>
      <x:c r="Y14" s="124" t="n">
        <x:f>Assumptions!Y43</x:f>
        <x:v>15000</x:v>
      </x:c>
      <x:c r="Z14" s="124" t="n">
        <x:f>Assumptions!Z43</x:f>
        <x:v>10000</x:v>
      </x:c>
      <x:c r="AA14" s="124" t="n">
        <x:f>Assumptions!AA43</x:f>
        <x:v>10000</x:v>
      </x:c>
      <x:c r="AB14" s="124" t="n">
        <x:f>Assumptions!AB43</x:f>
        <x:v>0</x:v>
      </x:c>
      <x:c r="AC14" s="124" t="n">
        <x:f>Assumptions!AC43</x:f>
        <x:v>0</x:v>
      </x:c>
      <x:c r="AD14" s="124" t="n">
        <x:f>Assumptions!AD43</x:f>
        <x:v>0</x:v>
      </x:c>
      <x:c r="AE14" s="124" t="n">
        <x:f>Assumptions!AE43</x:f>
        <x:v>0</x:v>
      </x:c>
    </x:row>
    <x:row r="15">
      <x:c r="A15" s="93" t="str">
        <x:v>Artist Acceleration Capital Deployed</x:v>
      </x:c>
      <x:c r="B15" s="124" t="n">
        <x:f>Assumptions!B44</x:f>
        <x:v>0</x:v>
      </x:c>
      <x:c r="C15" s="124" t="n">
        <x:f>Assumptions!C44</x:f>
        <x:v>0</x:v>
      </x:c>
      <x:c r="D15" s="124" t="n">
        <x:f>Assumptions!D44</x:f>
        <x:v>0</x:v>
      </x:c>
      <x:c r="E15" s="124" t="n">
        <x:f>Assumptions!E44</x:f>
        <x:v>0</x:v>
      </x:c>
      <x:c r="F15" s="124" t="n">
        <x:f>Assumptions!F44</x:f>
        <x:v>0</x:v>
      </x:c>
      <x:c r="G15" s="124" t="n">
        <x:f>Assumptions!G44</x:f>
        <x:v>0</x:v>
      </x:c>
      <x:c r="H15" s="124" t="n">
        <x:f>Assumptions!H44</x:f>
        <x:v>0</x:v>
      </x:c>
      <x:c r="I15" s="124" t="n">
        <x:f>Assumptions!I44</x:f>
        <x:v>0</x:v>
      </x:c>
      <x:c r="J15" s="124" t="n">
        <x:f>Assumptions!J44</x:f>
        <x:v>0</x:v>
      </x:c>
      <x:c r="K15" s="124" t="n">
        <x:f>Assumptions!K44</x:f>
        <x:v>0</x:v>
      </x:c>
      <x:c r="L15" s="124" t="n">
        <x:f>Assumptions!L44</x:f>
        <x:v>0</x:v>
      </x:c>
      <x:c r="M15" s="124" t="n">
        <x:f>Assumptions!M44</x:f>
        <x:v>100000</x:v>
      </x:c>
      <x:c r="N15" s="124" t="n">
        <x:f>Assumptions!N44</x:f>
        <x:v>0</x:v>
      </x:c>
      <x:c r="O15" s="124" t="n">
        <x:f>Assumptions!O44</x:f>
        <x:v>0</x:v>
      </x:c>
      <x:c r="P15" s="124" t="n">
        <x:f>Assumptions!P44</x:f>
        <x:v>0</x:v>
      </x:c>
      <x:c r="Q15" s="124" t="n">
        <x:f>Assumptions!Q44</x:f>
        <x:v>0</x:v>
      </x:c>
      <x:c r="R15" s="124" t="n">
        <x:f>Assumptions!R44</x:f>
        <x:v>0</x:v>
      </x:c>
      <x:c r="S15" s="124" t="n">
        <x:f>Assumptions!S44</x:f>
        <x:v>100000</x:v>
      </x:c>
      <x:c r="T15" s="124" t="n">
        <x:f>Assumptions!T44</x:f>
        <x:v>0</x:v>
      </x:c>
      <x:c r="U15" s="124" t="n">
        <x:f>Assumptions!U44</x:f>
        <x:v>150000</x:v>
      </x:c>
      <x:c r="V15" s="124" t="n">
        <x:f>Assumptions!V44</x:f>
        <x:v>0</x:v>
      </x:c>
      <x:c r="W15" s="124" t="n">
        <x:f>Assumptions!W44</x:f>
        <x:v>0</x:v>
      </x:c>
      <x:c r="X15" s="124" t="n">
        <x:f>Assumptions!X44</x:f>
        <x:v>0</x:v>
      </x:c>
      <x:c r="Y15" s="124" t="n">
        <x:f>Assumptions!Y44</x:f>
        <x:v>150000</x:v>
      </x:c>
      <x:c r="Z15" s="124" t="n">
        <x:f>Assumptions!Z44</x:f>
        <x:v>100000</x:v>
      </x:c>
      <x:c r="AA15" s="124" t="n">
        <x:f>Assumptions!AA44</x:f>
        <x:v>0</x:v>
      </x:c>
      <x:c r="AB15" s="124" t="n">
        <x:f>Assumptions!AB44</x:f>
        <x:v>100000</x:v>
      </x:c>
      <x:c r="AC15" s="124" t="n">
        <x:f>Assumptions!AC44</x:f>
        <x:v>0</x:v>
      </x:c>
      <x:c r="AD15" s="124" t="n">
        <x:f>Assumptions!AD44</x:f>
        <x:v>0</x:v>
      </x:c>
      <x:c r="AE15" s="124" t="n">
        <x:f>Assumptions!AE44</x:f>
        <x:v>150000</x:v>
      </x:c>
    </x:row>
    <x:row r="16">
      <x:c r="A16" s="93" t="str">
        <x:v>Contingency Utilization</x:v>
      </x:c>
      <x:c r="B16" s="124" t="n">
        <x:f>Assumptions!B46</x:f>
        <x:v>0</x:v>
      </x:c>
      <x:c r="C16" s="124" t="n">
        <x:f>Assumptions!C46</x:f>
        <x:v>0</x:v>
      </x:c>
      <x:c r="D16" s="124" t="n">
        <x:f>Assumptions!D46</x:f>
        <x:v>0</x:v>
      </x:c>
      <x:c r="E16" s="124" t="n">
        <x:f>Assumptions!E46</x:f>
        <x:v>0</x:v>
      </x:c>
      <x:c r="F16" s="124" t="n">
        <x:f>Assumptions!F46</x:f>
        <x:v>0</x:v>
      </x:c>
      <x:c r="G16" s="124" t="n">
        <x:f>Assumptions!G46</x:f>
        <x:v>0</x:v>
      </x:c>
      <x:c r="H16" s="124" t="n">
        <x:f>Assumptions!H46</x:f>
        <x:v>0</x:v>
      </x:c>
      <x:c r="I16" s="124" t="n">
        <x:f>Assumptions!I46</x:f>
        <x:v>0</x:v>
      </x:c>
      <x:c r="J16" s="124" t="n">
        <x:f>Assumptions!J46</x:f>
        <x:v>0</x:v>
      </x:c>
      <x:c r="K16" s="124" t="n">
        <x:f>Assumptions!K46</x:f>
        <x:v>0</x:v>
      </x:c>
      <x:c r="L16" s="124" t="n">
        <x:f>Assumptions!L46</x:f>
        <x:v>0</x:v>
      </x:c>
      <x:c r="M16" s="124" t="n">
        <x:f>Assumptions!M46</x:f>
        <x:v>0</x:v>
      </x:c>
      <x:c r="N16" s="124" t="n">
        <x:f>Assumptions!N46</x:f>
        <x:v>0</x:v>
      </x:c>
      <x:c r="O16" s="124" t="n">
        <x:f>Assumptions!O46</x:f>
        <x:v>0</x:v>
      </x:c>
      <x:c r="P16" s="124" t="n">
        <x:f>Assumptions!P46</x:f>
        <x:v>0</x:v>
      </x:c>
      <x:c r="Q16" s="124" t="n">
        <x:f>Assumptions!Q46</x:f>
        <x:v>0</x:v>
      </x:c>
      <x:c r="R16" s="124" t="n">
        <x:f>Assumptions!R46</x:f>
        <x:v>0</x:v>
      </x:c>
      <x:c r="S16" s="124" t="n">
        <x:f>Assumptions!S46</x:f>
        <x:v>0</x:v>
      </x:c>
      <x:c r="T16" s="124" t="n">
        <x:f>Assumptions!T46</x:f>
        <x:v>0</x:v>
      </x:c>
      <x:c r="U16" s="124" t="n">
        <x:f>Assumptions!U46</x:f>
        <x:v>0</x:v>
      </x:c>
      <x:c r="V16" s="124" t="n">
        <x:f>Assumptions!V46</x:f>
        <x:v>20000</x:v>
      </x:c>
      <x:c r="W16" s="124" t="n">
        <x:f>Assumptions!W46</x:f>
        <x:v>20000</x:v>
      </x:c>
      <x:c r="X16" s="124" t="n">
        <x:f>Assumptions!X46</x:f>
        <x:v>20000</x:v>
      </x:c>
      <x:c r="Y16" s="124" t="n">
        <x:f>Assumptions!Y46</x:f>
        <x:v>20000</x:v>
      </x:c>
      <x:c r="Z16" s="124" t="n">
        <x:f>Assumptions!Z46</x:f>
        <x:v>20000</x:v>
      </x:c>
      <x:c r="AA16" s="124" t="n">
        <x:f>Assumptions!AA46</x:f>
        <x:v>20000</x:v>
      </x:c>
      <x:c r="AB16" s="124" t="n">
        <x:f>Assumptions!AB46</x:f>
        <x:v>20000</x:v>
      </x:c>
      <x:c r="AC16" s="124" t="n">
        <x:f>Assumptions!AC46</x:f>
        <x:v>20000</x:v>
      </x:c>
      <x:c r="AD16" s="124" t="n">
        <x:f>Assumptions!AD46</x:f>
        <x:v>20000</x:v>
      </x:c>
      <x:c r="AE16" s="124" t="n">
        <x:f>Assumptions!AE46</x:f>
        <x:v>20000</x:v>
      </x:c>
    </x:row>
    <x:row r="17">
      <x:c r="A17" s="152" t="str">
        <x:v>Total Cash Outflows</x:v>
      </x:c>
      <x:c r="B17" s="127" t="n">
        <x:f>SUM(B6,B11:B16)</x:f>
        <x:v>87000</x:v>
      </x:c>
      <x:c r="C17" s="127" t="n">
        <x:f>SUM(C6,C11:C16)</x:f>
        <x:v>89000</x:v>
      </x:c>
      <x:c r="D17" s="127" t="n">
        <x:f>SUM(D6,D11:D16)</x:f>
        <x:v>93000</x:v>
      </x:c>
      <x:c r="E17" s="127" t="n">
        <x:f>SUM(E6,E11:E16)</x:f>
        <x:v>105000</x:v>
      </x:c>
      <x:c r="F17" s="127" t="n">
        <x:f>SUM(F6,F11:F16)</x:f>
        <x:v>119000</x:v>
      </x:c>
      <x:c r="G17" s="127" t="n">
        <x:f>SUM(G6,G11:G16)</x:f>
        <x:v>126000</x:v>
      </x:c>
      <x:c r="H17" s="127" t="n">
        <x:f>SUM(H6,H11:H16)</x:f>
        <x:v>147000</x:v>
      </x:c>
      <x:c r="I17" s="127" t="n">
        <x:f>SUM(I6,I11:I16)</x:f>
        <x:v>144000</x:v>
      </x:c>
      <x:c r="J17" s="127" t="n">
        <x:f>SUM(J6,J11:J16)</x:f>
        <x:v>144000</x:v>
      </x:c>
      <x:c r="K17" s="127" t="n">
        <x:f>SUM(K6,K11:K16)</x:f>
        <x:v>156000</x:v>
      </x:c>
      <x:c r="L17" s="127" t="n">
        <x:f>SUM(L6,L11:L16)</x:f>
        <x:v>153000</x:v>
      </x:c>
      <x:c r="M17" s="127" t="n">
        <x:f>SUM(M6,M11:M16)</x:f>
        <x:v>259000</x:v>
      </x:c>
      <x:c r="N17" s="127" t="n">
        <x:f>SUM(N6,N11:N16)</x:f>
        <x:v>164000</x:v>
      </x:c>
      <x:c r="O17" s="127" t="n">
        <x:f>SUM(O6,O11:O16)</x:f>
        <x:v>161000</x:v>
      </x:c>
      <x:c r="P17" s="127" t="n">
        <x:f>SUM(P6,P11:P16)</x:f>
        <x:v>163000</x:v>
      </x:c>
      <x:c r="Q17" s="127" t="n">
        <x:f>SUM(Q6,Q11:Q16)</x:f>
        <x:v>170000</x:v>
      </x:c>
      <x:c r="R17" s="127" t="n">
        <x:f>SUM(R6,R11:R16)</x:f>
        <x:v>167000</x:v>
      </x:c>
      <x:c r="S17" s="127" t="n">
        <x:f>SUM(S6,S11:S16)</x:f>
        <x:v>267000</x:v>
      </x:c>
      <x:c r="T17" s="127" t="n">
        <x:f>SUM(T6,T11:T16)</x:f>
        <x:v>215833.33333333334</x:v>
      </x:c>
      <x:c r="U17" s="127" t="n">
        <x:f>SUM(U6,U11:U16)</x:f>
        <x:v>362833.3333333334</x:v>
      </x:c>
      <x:c r="V17" s="127" t="n">
        <x:f>SUM(V6,V11:V16)</x:f>
        <x:v>234833.33333333334</x:v>
      </x:c>
      <x:c r="W17" s="127" t="n">
        <x:f>SUM(W6,W11:W16)</x:f>
        <x:v>239833.33333333334</x:v>
      </x:c>
      <x:c r="X17" s="127" t="n">
        <x:f>SUM(X6,X11:X16)</x:f>
        <x:v>238833.33333333334</x:v>
      </x:c>
      <x:c r="Y17" s="127" t="n">
        <x:f>SUM(Y6,Y11:Y16)</x:f>
        <x:v>390833.3333333334</x:v>
      </x:c>
      <x:c r="Z17" s="127" t="n">
        <x:f>SUM(Z6,Z11:Z16)</x:f>
        <x:v>373833.3333333334</x:v>
      </x:c>
      <x:c r="AA17" s="127" t="n">
        <x:f>SUM(AA6,AA11:AA16)</x:f>
        <x:v>277833.3333333334</x:v>
      </x:c>
      <x:c r="AB17" s="127" t="n">
        <x:f>SUM(AB6,AB11:AB16)</x:f>
        <x:v>371833.3333333334</x:v>
      </x:c>
      <x:c r="AC17" s="127" t="n">
        <x:f>SUM(AC6,AC11:AC16)</x:f>
        <x:v>275833.3333333334</x:v>
      </x:c>
      <x:c r="AD17" s="127" t="n">
        <x:f>SUM(AD6,AD11:AD16)</x:f>
        <x:v>283833.3333333334</x:v>
      </x:c>
      <x:c r="AE17" s="127" t="n">
        <x:f>SUM(AE6,AE11:AE16)</x:f>
        <x:v>429833.3333333334</x:v>
      </x:c>
    </x:row>
    <x:row r="18">
      <x:c r="A18" s="93" t="str"/>
      <x:c r="B18" s="128"/>
      <x:c r="C18" s="128"/>
      <x:c r="D18" s="128"/>
      <x:c r="E18" s="128"/>
      <x:c r="F18" s="128"/>
      <x:c r="G18" s="128"/>
      <x:c r="H18" s="128"/>
      <x:c r="I18" s="128"/>
      <x:c r="J18" s="128"/>
      <x:c r="K18" s="128"/>
      <x:c r="L18" s="128"/>
      <x:c r="M18" s="128"/>
      <x:c r="N18" s="128"/>
      <x:c r="O18" s="128"/>
      <x:c r="P18" s="128"/>
      <x:c r="Q18" s="128"/>
      <x:c r="R18" s="128"/>
      <x:c r="S18" s="128"/>
      <x:c r="T18" s="128"/>
      <x:c r="U18" s="128"/>
      <x:c r="V18" s="128"/>
      <x:c r="W18" s="128"/>
      <x:c r="X18" s="128"/>
      <x:c r="Y18" s="128"/>
      <x:c r="Z18" s="128"/>
      <x:c r="AA18" s="128"/>
      <x:c r="AB18" s="128"/>
      <x:c r="AC18" s="128"/>
      <x:c r="AD18" s="128"/>
      <x:c r="AE18" s="128"/>
    </x:row>
    <x:row r="19">
      <x:c r="A19" s="152" t="str">
        <x:v>Net Cash Flow</x:v>
      </x:c>
      <x:c r="B19" s="127" t="n">
        <x:f>B9-B17</x:f>
        <x:v>-82000</x:v>
      </x:c>
      <x:c r="C19" s="127" t="n">
        <x:f>C9-C17</x:f>
        <x:v>-79000</x:v>
      </x:c>
      <x:c r="D19" s="127" t="n">
        <x:f>D9-D17</x:f>
        <x:v>-73000</x:v>
      </x:c>
      <x:c r="E19" s="127" t="n">
        <x:f>E9-E17</x:f>
        <x:v>-80000</x:v>
      </x:c>
      <x:c r="F19" s="127" t="n">
        <x:f>F9-F17</x:f>
        <x:v>-84000</x:v>
      </x:c>
      <x:c r="G19" s="127" t="n">
        <x:f>G9-G17</x:f>
        <x:v>-86000</x:v>
      </x:c>
      <x:c r="H19" s="127" t="n">
        <x:f>H9-H17</x:f>
        <x:v>-97000</x:v>
      </x:c>
      <x:c r="I19" s="127" t="n">
        <x:f>I9-I17</x:f>
        <x:v>-86000</x:v>
      </x:c>
      <x:c r="J19" s="127" t="n">
        <x:f>J9-J17</x:f>
        <x:v>-86000</x:v>
      </x:c>
      <x:c r="K19" s="127" t="n">
        <x:f>K9-K17</x:f>
        <x:v>-93000</x:v>
      </x:c>
      <x:c r="L19" s="127" t="n">
        <x:f>L9-L17</x:f>
        <x:v>-85000</x:v>
      </x:c>
      <x:c r="M19" s="127" t="n">
        <x:f>M9-M17</x:f>
        <x:v>-172800</x:v>
      </x:c>
      <x:c r="N19" s="127" t="n">
        <x:f>N9-N17</x:f>
        <x:v>-69800</x:v>
      </x:c>
      <x:c r="O19" s="127" t="n">
        <x:f>O9-O17</x:f>
        <x:v>-56800</x:v>
      </x:c>
      <x:c r="P19" s="127" t="n">
        <x:f>P9-P17</x:f>
        <x:v>-48800</x:v>
      </x:c>
      <x:c r="Q19" s="127" t="n">
        <x:f>Q9-Q17</x:f>
        <x:v>-41800</x:v>
      </x:c>
      <x:c r="R19" s="127" t="n">
        <x:f>R9-R17</x:f>
        <x:v>-41800</x:v>
      </x:c>
      <x:c r="S19" s="127" t="n">
        <x:f>S9-S17</x:f>
        <x:v>-144800</x:v>
      </x:c>
      <x:c r="T19" s="127" t="n">
        <x:f>T9-T17</x:f>
        <x:v>-85633.33333333334</x:v>
      </x:c>
      <x:c r="U19" s="127" t="n">
        <x:f>U9-U17</x:f>
        <x:v>-227633.33333333337</x:v>
      </x:c>
      <x:c r="V19" s="127" t="n">
        <x:f>V9-V17</x:f>
        <x:v>-98133.33333333334</x:v>
      </x:c>
      <x:c r="W19" s="127" t="n">
        <x:f>W9-W17</x:f>
        <x:v>-100133.33333333334</x:v>
      </x:c>
      <x:c r="X19" s="127" t="n">
        <x:f>X9-X17</x:f>
        <x:v>-90133.33333333334</x:v>
      </x:c>
      <x:c r="Y19" s="127" t="n">
        <x:f>Y9-Y17</x:f>
        <x:v>-240800.00000000006</x:v>
      </x:c>
      <x:c r="Z19" s="127" t="n">
        <x:f>Z9-Z17</x:f>
        <x:v>-120300.00000000006</x:v>
      </x:c>
      <x:c r="AA19" s="127" t="n">
        <x:f>AA9-AA17</x:f>
        <x:v>-13500.000000000058</x:v>
      </x:c>
      <x:c r="AB19" s="127" t="n">
        <x:f>AB9-AB17</x:f>
        <x:v>-93500.00000000006</x:v>
      </x:c>
      <x:c r="AC19" s="127" t="n">
        <x:f>AC9-AC17</x:f>
        <x:v>12499.999999999942</x:v>
      </x:c>
      <x:c r="AD19" s="127" t="n">
        <x:f>AD9-AD17</x:f>
        <x:v>19833.333333333256</x:v>
      </x:c>
      <x:c r="AE19" s="127" t="n">
        <x:f>AE9-AE17</x:f>
        <x:v>-128300.00000000006</x:v>
      </x:c>
    </x:row>
    <x:row r="20">
      <x:c r="A20" s="153" t="str">
        <x:v>Ending Cash Balance</x:v>
      </x:c>
      <x:c r="B20" s="130" t="n">
        <x:f>Assumptions!$B$6+B19</x:f>
        <x:v>7918000</x:v>
      </x:c>
      <x:c r="C20" s="130" t="n">
        <x:f>B20+C19</x:f>
        <x:v>7839000</x:v>
      </x:c>
      <x:c r="D20" s="130" t="n">
        <x:f>C20+D19</x:f>
        <x:v>7766000</x:v>
      </x:c>
      <x:c r="E20" s="130" t="n">
        <x:f>D20+E19</x:f>
        <x:v>7686000</x:v>
      </x:c>
      <x:c r="F20" s="130" t="n">
        <x:f>E20+F19</x:f>
        <x:v>7602000</x:v>
      </x:c>
      <x:c r="G20" s="130" t="n">
        <x:f>F20+G19</x:f>
        <x:v>7516000</x:v>
      </x:c>
      <x:c r="H20" s="130" t="n">
        <x:f>G20+H19</x:f>
        <x:v>7419000</x:v>
      </x:c>
      <x:c r="I20" s="130" t="n">
        <x:f>H20+I19</x:f>
        <x:v>7333000</x:v>
      </x:c>
      <x:c r="J20" s="130" t="n">
        <x:f>I20+J19</x:f>
        <x:v>7247000</x:v>
      </x:c>
      <x:c r="K20" s="130" t="n">
        <x:f>J20+K19</x:f>
        <x:v>7154000</x:v>
      </x:c>
      <x:c r="L20" s="130" t="n">
        <x:f>K20+L19</x:f>
        <x:v>7069000</x:v>
      </x:c>
      <x:c r="M20" s="130" t="n">
        <x:f>L20+M19</x:f>
        <x:v>6896200</x:v>
      </x:c>
      <x:c r="N20" s="130" t="n">
        <x:f>M20+N19</x:f>
        <x:v>6826400</x:v>
      </x:c>
      <x:c r="O20" s="130" t="n">
        <x:f>N20+O19</x:f>
        <x:v>6769600</x:v>
      </x:c>
      <x:c r="P20" s="130" t="n">
        <x:f>O20+P19</x:f>
        <x:v>6720800</x:v>
      </x:c>
      <x:c r="Q20" s="130" t="n">
        <x:f>P20+Q19</x:f>
        <x:v>6679000</x:v>
      </x:c>
      <x:c r="R20" s="130" t="n">
        <x:f>Q20+R19</x:f>
        <x:v>6637200</x:v>
      </x:c>
      <x:c r="S20" s="130" t="n">
        <x:f>R20+S19</x:f>
        <x:v>6492400</x:v>
      </x:c>
      <x:c r="T20" s="130" t="n">
        <x:f>S20+T19</x:f>
        <x:v>6406766.666666667</x:v>
      </x:c>
      <x:c r="U20" s="130" t="n">
        <x:f>T20+U19</x:f>
        <x:v>6179133.333333334</x:v>
      </x:c>
      <x:c r="V20" s="130" t="n">
        <x:f>U20+V19</x:f>
        <x:v>6081000.000000001</x:v>
      </x:c>
      <x:c r="W20" s="130" t="n">
        <x:f>V20+W19</x:f>
        <x:v>5980866.666666668</x:v>
      </x:c>
      <x:c r="X20" s="130" t="n">
        <x:f>W20+X19</x:f>
        <x:v>5890733.333333335</x:v>
      </x:c>
      <x:c r="Y20" s="130" t="n">
        <x:f>X20+Y19</x:f>
        <x:v>5649933.333333335</x:v>
      </x:c>
      <x:c r="Z20" s="130" t="n">
        <x:f>Y20+Z19</x:f>
        <x:v>5529633.333333335</x:v>
      </x:c>
      <x:c r="AA20" s="130" t="n">
        <x:f>Z20+AA19</x:f>
        <x:v>5516133.333333335</x:v>
      </x:c>
      <x:c r="AB20" s="130" t="n">
        <x:f>AA20+AB19</x:f>
        <x:v>5422633.333333335</x:v>
      </x:c>
      <x:c r="AC20" s="130" t="n">
        <x:f>AB20+AC19</x:f>
        <x:v>5435133.333333335</x:v>
      </x:c>
      <x:c r="AD20" s="130" t="n">
        <x:f>AC20+AD19</x:f>
        <x:v>5454966.666666668</x:v>
      </x:c>
      <x:c r="AE20" s="130" t="n">
        <x:f>AD20+AE19</x:f>
        <x:v>5326666.666666668</x:v>
      </x:c>
    </x:row>
    <x:row r="21">
      <x:c r="A21" s="93"/>
      <x:c r="B21" s="90"/>
      <x:c r="C21" s="90"/>
      <x:c r="D21" s="90"/>
      <x:c r="E21" s="90"/>
      <x:c r="F21" s="90"/>
      <x:c r="G21" s="90"/>
      <x:c r="H21" s="90"/>
      <x:c r="I21" s="90"/>
      <x:c r="J21" s="90"/>
      <x:c r="K21" s="90"/>
      <x:c r="L21" s="90"/>
      <x:c r="M21" s="90"/>
      <x:c r="N21" s="90"/>
      <x:c r="O21" s="90"/>
      <x:c r="P21" s="90"/>
      <x:c r="Q21" s="90"/>
      <x:c r="R21" s="90"/>
      <x:c r="S21" s="90"/>
      <x:c r="T21" s="90"/>
      <x:c r="U21" s="90"/>
      <x:c r="V21" s="90"/>
      <x:c r="W21" s="90"/>
      <x:c r="X21" s="90"/>
      <x:c r="Y21" s="90"/>
      <x:c r="Z21" s="90"/>
      <x:c r="AA21" s="90"/>
      <x:c r="AB21" s="90"/>
      <x:c r="AC21" s="90"/>
      <x:c r="AD21" s="90"/>
      <x:c r="AE21" s="90"/>
    </x:row>
    <x:row r="22">
      <x:c r="A22" s="93"/>
      <x:c r="B22" s="90"/>
      <x:c r="C22" s="90"/>
      <x:c r="D22" s="90"/>
      <x:c r="E22" s="90"/>
      <x:c r="F22" s="90"/>
      <x:c r="G22" s="90"/>
      <x:c r="H22" s="90"/>
      <x:c r="I22" s="90"/>
      <x:c r="J22" s="90"/>
      <x:c r="K22" s="90"/>
      <x:c r="L22" s="90"/>
      <x:c r="M22" s="90"/>
      <x:c r="N22" s="90"/>
      <x:c r="O22" s="90"/>
      <x:c r="P22" s="90"/>
      <x:c r="Q22" s="90"/>
      <x:c r="R22" s="90"/>
      <x:c r="S22" s="90"/>
      <x:c r="T22" s="90"/>
      <x:c r="U22" s="90"/>
      <x:c r="V22" s="90"/>
      <x:c r="W22" s="90"/>
      <x:c r="X22" s="90"/>
      <x:c r="Y22" s="90"/>
      <x:c r="Z22" s="90"/>
      <x:c r="AA22" s="90"/>
      <x:c r="AB22" s="90"/>
      <x:c r="AC22" s="90"/>
      <x:c r="AD22" s="90"/>
      <x:c r="AE22" s="90"/>
    </x:row>
    <x:row r="23" ht="20" customHeight="1">
      <x:c r="A23" s="148" t="str">
        <x:v>30-MONTH CASE SUMMARY</x:v>
      </x:c>
      <x:c r="B23" s="91" t="str">
        <x:v>30-MONTH CASE SUMMARY</x:v>
      </x:c>
      <x:c r="C23" s="91" t="str">
        <x:v>30-MONTH CASE SUMMARY</x:v>
      </x:c>
      <x:c r="D23" s="91" t="str">
        <x:v>30-MONTH CASE SUMMARY</x:v>
      </x:c>
      <x:c r="E23" s="91" t="str">
        <x:v>30-MONTH CASE SUMMARY</x:v>
      </x:c>
      <x:c r="F23" s="91" t="str">
        <x:v>30-MONTH CASE SUMMARY</x:v>
      </x:c>
      <x:c r="G23" s="90"/>
      <x:c r="H23" s="91" t="str">
        <x:v> </x:v>
      </x:c>
      <x:c r="I23" s="91" t="str">
        <x:v> </x:v>
      </x:c>
      <x:c r="J23" s="91" t="str">
        <x:v> </x:v>
      </x:c>
      <x:c r="K23" s="91" t="str">
        <x:v> </x:v>
      </x:c>
      <x:c r="L23" s="91" t="str">
        <x:v> </x:v>
      </x:c>
      <x:c r="M23" s="91" t="str">
        <x:v> </x:v>
      </x:c>
      <x:c r="N23" s="90"/>
      <x:c r="O23" s="90"/>
      <x:c r="P23" s="90"/>
      <x:c r="Q23" s="90"/>
      <x:c r="R23" s="90"/>
      <x:c r="S23" s="90"/>
      <x:c r="T23" s="90"/>
      <x:c r="U23" s="90"/>
      <x:c r="V23" s="90"/>
      <x:c r="W23" s="90"/>
      <x:c r="X23" s="90"/>
      <x:c r="Y23" s="90"/>
      <x:c r="Z23" s="90"/>
      <x:c r="AA23" s="90"/>
      <x:c r="AB23" s="90"/>
      <x:c r="AC23" s="90"/>
      <x:c r="AD23" s="90"/>
      <x:c r="AE23" s="90"/>
    </x:row>
    <x:row r="24">
      <x:c r="A24" s="92" t="str">
        <x:v>Metric</x:v>
      </x:c>
      <x:c r="B24" s="116" t="str">
        <x:v>Value</x:v>
      </x:c>
      <x:c r="C24" s="90"/>
      <x:c r="D24" s="90"/>
      <x:c r="E24" s="90"/>
      <x:c r="F24" s="90"/>
      <x:c r="G24" s="90"/>
      <x:c r="H24" s="116" t="str">
        <x:v>Protected / Undeployed Reserves</x:v>
      </x:c>
      <x:c r="I24" s="116" t="str">
        <x:v>Value</x:v>
      </x:c>
      <x:c r="J24" s="90"/>
      <x:c r="K24" s="90"/>
      <x:c r="L24" s="90"/>
      <x:c r="M24" s="90"/>
      <x:c r="N24" s="90"/>
      <x:c r="O24" s="90"/>
      <x:c r="P24" s="90"/>
      <x:c r="Q24" s="90"/>
      <x:c r="R24" s="90"/>
      <x:c r="S24" s="90"/>
      <x:c r="T24" s="90"/>
      <x:c r="U24" s="90"/>
      <x:c r="V24" s="90"/>
      <x:c r="W24" s="90"/>
      <x:c r="X24" s="90"/>
      <x:c r="Y24" s="90"/>
      <x:c r="Z24" s="90"/>
      <x:c r="AA24" s="90"/>
      <x:c r="AB24" s="90"/>
      <x:c r="AC24" s="90"/>
      <x:c r="AD24" s="90"/>
      <x:c r="AE24" s="90"/>
    </x:row>
    <x:row r="25">
      <x:c r="A25" s="93" t="str">
        <x:v>Opening Capital</x:v>
      </x:c>
      <x:c r="B25" s="124" t="n">
        <x:f>Assumptions!$B$6</x:f>
        <x:v>8000000</x:v>
      </x:c>
      <x:c r="C25" s="90"/>
      <x:c r="D25" s="90"/>
      <x:c r="E25" s="90"/>
      <x:c r="F25" s="90"/>
      <x:c r="G25" s="90"/>
      <x:c r="H25" s="90" t="str">
        <x:v>Initial Artist Reserve Remaining</x:v>
      </x:c>
      <x:c r="I25" s="124" t="n">
        <x:f>Assumptions!$B$12-B29</x:f>
        <x:v>1640000</x:v>
      </x:c>
      <x:c r="J25" s="90"/>
      <x:c r="K25" s="90"/>
      <x:c r="L25" s="90"/>
      <x:c r="M25" s="90"/>
      <x:c r="N25" s="90"/>
      <x:c r="O25" s="90"/>
      <x:c r="P25" s="90"/>
      <x:c r="Q25" s="90"/>
      <x:c r="R25" s="90"/>
      <x:c r="S25" s="90"/>
      <x:c r="T25" s="90"/>
      <x:c r="U25" s="90"/>
      <x:c r="V25" s="90"/>
      <x:c r="W25" s="90"/>
      <x:c r="X25" s="90"/>
      <x:c r="Y25" s="90"/>
      <x:c r="Z25" s="90"/>
      <x:c r="AA25" s="90"/>
      <x:c r="AB25" s="90"/>
      <x:c r="AC25" s="90"/>
      <x:c r="AD25" s="90"/>
      <x:c r="AE25" s="90"/>
    </x:row>
    <x:row r="26">
      <x:c r="A26" s="93" t="str">
        <x:v>Commercial Services Revenue</x:v>
      </x:c>
      <x:c r="B26" s="125" t="n">
        <x:f>SUM(B5:AE5)</x:f>
        <x:v>3250000</x:v>
      </x:c>
      <x:c r="C26" s="90"/>
      <x:c r="D26" s="90"/>
      <x:c r="E26" s="90"/>
      <x:c r="F26" s="90"/>
      <x:c r="G26" s="90"/>
      <x:c r="H26" s="90" t="str">
        <x:v>Acceleration Reserve Remaining</x:v>
      </x:c>
      <x:c r="I26" s="124" t="n">
        <x:f>Assumptions!$B$13-B30</x:f>
        <x:v>750000</x:v>
      </x:c>
      <x:c r="J26" s="90"/>
      <x:c r="K26" s="90"/>
      <x:c r="L26" s="90"/>
      <x:c r="M26" s="90"/>
      <x:c r="N26" s="90"/>
      <x:c r="O26" s="90"/>
      <x:c r="P26" s="90"/>
      <x:c r="Q26" s="90"/>
      <x:c r="R26" s="90"/>
      <x:c r="S26" s="90"/>
      <x:c r="T26" s="90"/>
      <x:c r="U26" s="90"/>
      <x:c r="V26" s="90"/>
      <x:c r="W26" s="90"/>
      <x:c r="X26" s="90"/>
      <x:c r="Y26" s="90"/>
      <x:c r="Z26" s="90"/>
      <x:c r="AA26" s="90"/>
      <x:c r="AB26" s="90"/>
      <x:c r="AC26" s="90"/>
      <x:c r="AD26" s="90"/>
      <x:c r="AE26" s="90"/>
    </x:row>
    <x:row r="27">
      <x:c r="A27" s="93" t="str">
        <x:v>Commercial Services Contribution</x:v>
      </x:c>
      <x:c r="B27" s="125" t="n">
        <x:f>SUM(B7:AE7)</x:f>
        <x:v>1950000</x:v>
      </x:c>
      <x:c r="C27" s="90"/>
      <x:c r="D27" s="90"/>
      <x:c r="E27" s="90"/>
      <x:c r="F27" s="90"/>
      <x:c r="G27" s="90"/>
      <x:c r="H27" s="90" t="str">
        <x:v>Contingency Reserve Remaining</x:v>
      </x:c>
      <x:c r="I27" s="124" t="n">
        <x:f>Assumptions!$B$14-SUM(B16:AE16)</x:f>
        <x:v>500000</x:v>
      </x:c>
      <x:c r="J27" s="90"/>
      <x:c r="K27" s="90"/>
      <x:c r="L27" s="90"/>
      <x:c r="M27" s="90"/>
      <x:c r="N27" s="90"/>
      <x:c r="O27" s="90"/>
      <x:c r="P27" s="90"/>
      <x:c r="Q27" s="90"/>
      <x:c r="R27" s="90"/>
      <x:c r="S27" s="90"/>
      <x:c r="T27" s="90"/>
      <x:c r="U27" s="90"/>
      <x:c r="V27" s="90"/>
      <x:c r="W27" s="90"/>
      <x:c r="X27" s="90"/>
      <x:c r="Y27" s="90"/>
      <x:c r="Z27" s="90"/>
      <x:c r="AA27" s="90"/>
      <x:c r="AB27" s="90"/>
      <x:c r="AC27" s="90"/>
      <x:c r="AD27" s="90"/>
      <x:c r="AE27" s="90"/>
    </x:row>
    <x:row r="28">
      <x:c r="A28" s="93" t="str">
        <x:v>Artist Partnership Receipts</x:v>
      </x:c>
      <x:c r="B28" s="125" t="n">
        <x:f>SUM(B8:AE8)</x:f>
        <x:v>486666.66666666645</x:v>
      </x:c>
      <x:c r="C28" s="90"/>
      <x:c r="D28" s="90"/>
      <x:c r="E28" s="90"/>
      <x:c r="F28" s="90"/>
      <x:c r="G28" s="90"/>
      <x:c r="H28" s="90" t="str">
        <x:v>Total Protected Reserves</x:v>
      </x:c>
      <x:c r="I28" s="131" t="n">
        <x:f>SUM(I25:I27)</x:f>
        <x:v>2890000</x:v>
      </x:c>
      <x:c r="J28" s="90"/>
      <x:c r="K28" s="90"/>
      <x:c r="L28" s="90"/>
      <x:c r="M28" s="90"/>
      <x:c r="N28" s="90"/>
      <x:c r="O28" s="90"/>
      <x:c r="P28" s="90"/>
      <x:c r="Q28" s="90"/>
      <x:c r="R28" s="90"/>
      <x:c r="S28" s="90"/>
      <x:c r="T28" s="90"/>
      <x:c r="U28" s="90"/>
      <x:c r="V28" s="90"/>
      <x:c r="W28" s="90"/>
      <x:c r="X28" s="90"/>
      <x:c r="Y28" s="90"/>
      <x:c r="Z28" s="90"/>
      <x:c r="AA28" s="90"/>
      <x:c r="AB28" s="90"/>
      <x:c r="AC28" s="90"/>
      <x:c r="AD28" s="90"/>
      <x:c r="AE28" s="90"/>
    </x:row>
    <x:row r="29">
      <x:c r="A29" s="93" t="str">
        <x:v>Initial Artist Capital Deployed</x:v>
      </x:c>
      <x:c r="B29" s="125" t="n">
        <x:f>SUM(B14:AE14)</x:f>
        <x:v>360000</x:v>
      </x:c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  <x:c r="M29" s="90"/>
      <x:c r="N29" s="90"/>
      <x:c r="O29" s="90"/>
      <x:c r="P29" s="90"/>
      <x:c r="Q29" s="90"/>
      <x:c r="R29" s="90"/>
      <x:c r="S29" s="90"/>
      <x:c r="T29" s="90"/>
      <x:c r="U29" s="90"/>
      <x:c r="V29" s="90"/>
      <x:c r="W29" s="90"/>
      <x:c r="X29" s="90"/>
      <x:c r="Y29" s="90"/>
      <x:c r="Z29" s="90"/>
      <x:c r="AA29" s="90"/>
      <x:c r="AB29" s="90"/>
      <x:c r="AC29" s="90"/>
      <x:c r="AD29" s="90"/>
      <x:c r="AE29" s="90"/>
    </x:row>
    <x:row r="30">
      <x:c r="A30" s="93" t="str">
        <x:v>Artist Acceleration Deployed</x:v>
      </x:c>
      <x:c r="B30" s="125" t="n">
        <x:f>SUM(B15:AE15)</x:f>
        <x:v>850000</x:v>
      </x:c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  <x:c r="M30" s="90"/>
      <x:c r="N30" s="90"/>
      <x:c r="O30" s="90"/>
      <x:c r="P30" s="90"/>
      <x:c r="Q30" s="90"/>
      <x:c r="R30" s="90"/>
      <x:c r="S30" s="90"/>
      <x:c r="T30" s="90"/>
      <x:c r="U30" s="90"/>
      <x:c r="V30" s="90"/>
      <x:c r="W30" s="90"/>
      <x:c r="X30" s="90"/>
      <x:c r="Y30" s="90"/>
      <x:c r="Z30" s="90"/>
      <x:c r="AA30" s="90"/>
      <x:c r="AB30" s="90"/>
      <x:c r="AC30" s="90"/>
      <x:c r="AD30" s="90"/>
      <x:c r="AE30" s="90"/>
    </x:row>
    <x:row r="31">
      <x:c r="A31" s="93" t="str">
        <x:v>Total Cash Outflows</x:v>
      </x:c>
      <x:c r="B31" s="125" t="n">
        <x:f>SUM(B17:AE17)</x:f>
        <x:v>6409999.999999999</x:v>
      </x:c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  <x:c r="M31" s="90"/>
      <x:c r="N31" s="90"/>
      <x:c r="O31" s="90"/>
      <x:c r="P31" s="90"/>
      <x:c r="Q31" s="90"/>
      <x:c r="R31" s="90"/>
      <x:c r="S31" s="90"/>
      <x:c r="T31" s="90"/>
      <x:c r="U31" s="90"/>
      <x:c r="V31" s="90"/>
      <x:c r="W31" s="90"/>
      <x:c r="X31" s="90"/>
      <x:c r="Y31" s="90"/>
      <x:c r="Z31" s="90"/>
      <x:c r="AA31" s="90"/>
      <x:c r="AB31" s="90"/>
      <x:c r="AC31" s="90"/>
      <x:c r="AD31" s="90"/>
      <x:c r="AE31" s="90"/>
    </x:row>
    <x:row r="32">
      <x:c r="A32" s="93" t="str">
        <x:v>Ending Cash</x:v>
      </x:c>
      <x:c r="B32" s="125" t="n">
        <x:f>AE20</x:f>
        <x:v>5326666.666666668</x:v>
      </x:c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  <x:c r="M32" s="90"/>
      <x:c r="N32" s="90"/>
      <x:c r="O32" s="90"/>
      <x:c r="P32" s="90"/>
      <x:c r="Q32" s="90"/>
      <x:c r="R32" s="90"/>
      <x:c r="S32" s="90"/>
      <x:c r="T32" s="90"/>
      <x:c r="U32" s="90"/>
      <x:c r="V32" s="90"/>
      <x:c r="W32" s="90"/>
      <x:c r="X32" s="90"/>
      <x:c r="Y32" s="90"/>
      <x:c r="Z32" s="90"/>
      <x:c r="AA32" s="90"/>
      <x:c r="AB32" s="90"/>
      <x:c r="AC32" s="90"/>
      <x:c r="AD32" s="90"/>
      <x:c r="AE32" s="90"/>
    </x:row>
    <x:row r="33">
      <x:c r="A33" s="93" t="str">
        <x:v>Minimum Cash Balance</x:v>
      </x:c>
      <x:c r="B33" s="125" t="n">
        <x:f>MIN(B20:AE20)</x:f>
        <x:v>5326666.666666668</x:v>
      </x:c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  <x:c r="M33" s="90"/>
      <x:c r="N33" s="90"/>
      <x:c r="O33" s="90"/>
      <x:c r="P33" s="90"/>
      <x:c r="Q33" s="90"/>
      <x:c r="R33" s="90"/>
      <x:c r="S33" s="90"/>
      <x:c r="T33" s="90"/>
      <x:c r="U33" s="90"/>
      <x:c r="V33" s="90"/>
      <x:c r="W33" s="90"/>
      <x:c r="X33" s="90"/>
      <x:c r="Y33" s="90"/>
      <x:c r="Z33" s="90"/>
      <x:c r="AA33" s="90"/>
      <x:c r="AB33" s="90"/>
      <x:c r="AC33" s="90"/>
      <x:c r="AD33" s="90"/>
      <x:c r="AE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  <x:c r="M34" s="90"/>
      <x:c r="N34" s="90"/>
      <x:c r="O34" s="90"/>
      <x:c r="P34" s="90"/>
      <x:c r="Q34" s="90"/>
      <x:c r="R34" s="90"/>
      <x:c r="S34" s="90"/>
      <x:c r="T34" s="90"/>
      <x:c r="U34" s="90"/>
      <x:c r="V34" s="90"/>
      <x:c r="W34" s="90"/>
      <x:c r="X34" s="90"/>
      <x:c r="Y34" s="90"/>
      <x:c r="Z34" s="90"/>
      <x:c r="AA34" s="90"/>
      <x:c r="AB34" s="90"/>
      <x:c r="AC34" s="90"/>
      <x:c r="AD34" s="90"/>
      <x:c r="AE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  <x:c r="M35" s="90"/>
      <x:c r="N35" s="90"/>
      <x:c r="O35" s="90"/>
      <x:c r="P35" s="90"/>
      <x:c r="Q35" s="90"/>
      <x:c r="R35" s="90"/>
      <x:c r="S35" s="90"/>
      <x:c r="T35" s="90"/>
      <x:c r="U35" s="90"/>
      <x:c r="V35" s="90"/>
      <x:c r="W35" s="90"/>
      <x:c r="X35" s="90"/>
      <x:c r="Y35" s="90"/>
      <x:c r="Z35" s="90"/>
      <x:c r="AA35" s="90"/>
      <x:c r="AB35" s="90"/>
      <x:c r="AC35" s="90"/>
      <x:c r="AD35" s="90"/>
      <x:c r="AE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  <x:c r="M36" s="90"/>
      <x:c r="N36" s="90"/>
      <x:c r="O36" s="90"/>
      <x:c r="P36" s="90"/>
      <x:c r="Q36" s="90"/>
      <x:c r="R36" s="90"/>
      <x:c r="S36" s="90"/>
      <x:c r="T36" s="90"/>
      <x:c r="U36" s="90"/>
      <x:c r="V36" s="90"/>
      <x:c r="W36" s="90"/>
      <x:c r="X36" s="90"/>
      <x:c r="Y36" s="90"/>
      <x:c r="Z36" s="90"/>
      <x:c r="AA36" s="90"/>
      <x:c r="AB36" s="90"/>
      <x:c r="AC36" s="90"/>
      <x:c r="AD36" s="90"/>
      <x:c r="AE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  <x:c r="M37" s="90"/>
      <x:c r="N37" s="90"/>
      <x:c r="O37" s="90"/>
      <x:c r="P37" s="90"/>
      <x:c r="Q37" s="90"/>
      <x:c r="R37" s="90"/>
      <x:c r="S37" s="90"/>
      <x:c r="T37" s="90"/>
      <x:c r="U37" s="90"/>
      <x:c r="V37" s="90"/>
      <x:c r="W37" s="90"/>
      <x:c r="X37" s="90"/>
      <x:c r="Y37" s="90"/>
      <x:c r="Z37" s="90"/>
      <x:c r="AA37" s="90"/>
      <x:c r="AB37" s="90"/>
      <x:c r="AC37" s="90"/>
      <x:c r="AD37" s="90"/>
      <x:c r="AE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  <x:c r="M38" s="90"/>
      <x:c r="N38" s="90"/>
      <x:c r="O38" s="90"/>
      <x:c r="P38" s="90"/>
      <x:c r="Q38" s="90"/>
      <x:c r="R38" s="90"/>
      <x:c r="S38" s="90"/>
      <x:c r="T38" s="90"/>
      <x:c r="U38" s="90"/>
      <x:c r="V38" s="90"/>
      <x:c r="W38" s="90"/>
      <x:c r="X38" s="90"/>
      <x:c r="Y38" s="90"/>
      <x:c r="Z38" s="90"/>
      <x:c r="AA38" s="90"/>
      <x:c r="AB38" s="90"/>
      <x:c r="AC38" s="90"/>
      <x:c r="AD38" s="90"/>
      <x:c r="AE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  <x:c r="M39" s="90"/>
      <x:c r="N39" s="90"/>
      <x:c r="O39" s="90"/>
      <x:c r="P39" s="90"/>
      <x:c r="Q39" s="90"/>
      <x:c r="R39" s="90"/>
      <x:c r="S39" s="90"/>
      <x:c r="T39" s="90"/>
      <x:c r="U39" s="90"/>
      <x:c r="V39" s="90"/>
      <x:c r="W39" s="90"/>
      <x:c r="X39" s="90"/>
      <x:c r="Y39" s="90"/>
      <x:c r="Z39" s="90"/>
      <x:c r="AA39" s="90"/>
      <x:c r="AB39" s="90"/>
      <x:c r="AC39" s="90"/>
      <x:c r="AD39" s="90"/>
      <x:c r="AE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  <x:c r="M40" s="90"/>
      <x:c r="N40" s="90"/>
      <x:c r="O40" s="90"/>
      <x:c r="P40" s="90"/>
      <x:c r="Q40" s="90"/>
      <x:c r="R40" s="90"/>
      <x:c r="S40" s="90"/>
      <x:c r="T40" s="90"/>
      <x:c r="U40" s="90"/>
      <x:c r="V40" s="90"/>
      <x:c r="W40" s="90"/>
      <x:c r="X40" s="90"/>
      <x:c r="Y40" s="90"/>
      <x:c r="Z40" s="90"/>
      <x:c r="AA40" s="90"/>
      <x:c r="AB40" s="90"/>
      <x:c r="AC40" s="90"/>
      <x:c r="AD40" s="90"/>
      <x:c r="AE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  <x:c r="M41" s="90"/>
      <x:c r="N41" s="90"/>
      <x:c r="O41" s="90"/>
      <x:c r="P41" s="90"/>
      <x:c r="Q41" s="90"/>
      <x:c r="R41" s="90"/>
      <x:c r="S41" s="90"/>
      <x:c r="T41" s="90"/>
      <x:c r="U41" s="90"/>
      <x:c r="V41" s="90"/>
      <x:c r="W41" s="90"/>
      <x:c r="X41" s="90"/>
      <x:c r="Y41" s="90"/>
      <x:c r="Z41" s="90"/>
      <x:c r="AA41" s="90"/>
      <x:c r="AB41" s="90"/>
      <x:c r="AC41" s="90"/>
      <x:c r="AD41" s="90"/>
      <x:c r="AE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  <x:c r="M42" s="90"/>
      <x:c r="N42" s="90"/>
      <x:c r="O42" s="90"/>
      <x:c r="P42" s="90"/>
      <x:c r="Q42" s="90"/>
      <x:c r="R42" s="90"/>
      <x:c r="S42" s="90"/>
      <x:c r="T42" s="90"/>
      <x:c r="U42" s="90"/>
      <x:c r="V42" s="90"/>
      <x:c r="W42" s="90"/>
      <x:c r="X42" s="90"/>
      <x:c r="Y42" s="90"/>
      <x:c r="Z42" s="90"/>
      <x:c r="AA42" s="90"/>
      <x:c r="AB42" s="90"/>
      <x:c r="AC42" s="90"/>
      <x:c r="AD42" s="90"/>
      <x:c r="AE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  <x:c r="M43" s="90"/>
      <x:c r="N43" s="90"/>
      <x:c r="O43" s="90"/>
      <x:c r="P43" s="90"/>
      <x:c r="Q43" s="90"/>
      <x:c r="R43" s="90"/>
      <x:c r="S43" s="90"/>
      <x:c r="T43" s="90"/>
      <x:c r="U43" s="90"/>
      <x:c r="V43" s="90"/>
      <x:c r="W43" s="90"/>
      <x:c r="X43" s="90"/>
      <x:c r="Y43" s="90"/>
      <x:c r="Z43" s="90"/>
      <x:c r="AA43" s="90"/>
      <x:c r="AB43" s="90"/>
      <x:c r="AC43" s="90"/>
      <x:c r="AD43" s="90"/>
      <x:c r="AE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  <x:c r="M44" s="90"/>
      <x:c r="N44" s="90"/>
      <x:c r="O44" s="90"/>
      <x:c r="P44" s="90"/>
      <x:c r="Q44" s="90"/>
      <x:c r="R44" s="90"/>
      <x:c r="S44" s="90"/>
      <x:c r="T44" s="90"/>
      <x:c r="U44" s="90"/>
      <x:c r="V44" s="90"/>
      <x:c r="W44" s="90"/>
      <x:c r="X44" s="90"/>
      <x:c r="Y44" s="90"/>
      <x:c r="Z44" s="90"/>
      <x:c r="AA44" s="90"/>
      <x:c r="AB44" s="90"/>
      <x:c r="AC44" s="90"/>
      <x:c r="AD44" s="90"/>
      <x:c r="AE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  <x:c r="M45" s="90"/>
      <x:c r="N45" s="90"/>
      <x:c r="O45" s="90"/>
      <x:c r="P45" s="90"/>
      <x:c r="Q45" s="90"/>
      <x:c r="R45" s="90"/>
      <x:c r="S45" s="90"/>
      <x:c r="T45" s="90"/>
      <x:c r="U45" s="90"/>
      <x:c r="V45" s="90"/>
      <x:c r="W45" s="90"/>
      <x:c r="X45" s="90"/>
      <x:c r="Y45" s="90"/>
      <x:c r="Z45" s="90"/>
      <x:c r="AA45" s="90"/>
      <x:c r="AB45" s="90"/>
      <x:c r="AC45" s="90"/>
      <x:c r="AD45" s="90"/>
      <x:c r="AE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  <x:c r="M46" s="90"/>
      <x:c r="N46" s="90"/>
      <x:c r="O46" s="90"/>
      <x:c r="P46" s="90"/>
      <x:c r="Q46" s="90"/>
      <x:c r="R46" s="90"/>
      <x:c r="S46" s="90"/>
      <x:c r="T46" s="90"/>
      <x:c r="U46" s="90"/>
      <x:c r="V46" s="90"/>
      <x:c r="W46" s="90"/>
      <x:c r="X46" s="90"/>
      <x:c r="Y46" s="90"/>
      <x:c r="Z46" s="90"/>
      <x:c r="AA46" s="90"/>
      <x:c r="AB46" s="90"/>
      <x:c r="AC46" s="90"/>
      <x:c r="AD46" s="90"/>
      <x:c r="AE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  <x:c r="M47" s="90"/>
      <x:c r="N47" s="90"/>
      <x:c r="O47" s="90"/>
      <x:c r="P47" s="90"/>
      <x:c r="Q47" s="90"/>
      <x:c r="R47" s="90"/>
      <x:c r="S47" s="90"/>
      <x:c r="T47" s="90"/>
      <x:c r="U47" s="90"/>
      <x:c r="V47" s="90"/>
      <x:c r="W47" s="90"/>
      <x:c r="X47" s="90"/>
      <x:c r="Y47" s="90"/>
      <x:c r="Z47" s="90"/>
      <x:c r="AA47" s="90"/>
      <x:c r="AB47" s="90"/>
      <x:c r="AC47" s="90"/>
      <x:c r="AD47" s="90"/>
      <x:c r="AE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  <x:c r="M48" s="90"/>
      <x:c r="N48" s="90"/>
      <x:c r="O48" s="90"/>
      <x:c r="P48" s="90"/>
      <x:c r="Q48" s="90"/>
      <x:c r="R48" s="90"/>
      <x:c r="S48" s="90"/>
      <x:c r="T48" s="90"/>
      <x:c r="U48" s="90"/>
      <x:c r="V48" s="90"/>
      <x:c r="W48" s="90"/>
      <x:c r="X48" s="90"/>
      <x:c r="Y48" s="90"/>
      <x:c r="Z48" s="90"/>
      <x:c r="AA48" s="90"/>
      <x:c r="AB48" s="90"/>
      <x:c r="AC48" s="90"/>
      <x:c r="AD48" s="90"/>
      <x:c r="AE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  <x:c r="M49" s="90"/>
      <x:c r="N49" s="90"/>
      <x:c r="O49" s="90"/>
      <x:c r="P49" s="90"/>
      <x:c r="Q49" s="90"/>
      <x:c r="R49" s="90"/>
      <x:c r="S49" s="90"/>
      <x:c r="T49" s="90"/>
      <x:c r="U49" s="90"/>
      <x:c r="V49" s="90"/>
      <x:c r="W49" s="90"/>
      <x:c r="X49" s="90"/>
      <x:c r="Y49" s="90"/>
      <x:c r="Z49" s="90"/>
      <x:c r="AA49" s="90"/>
      <x:c r="AB49" s="90"/>
      <x:c r="AC49" s="90"/>
      <x:c r="AD49" s="90"/>
      <x:c r="AE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  <x:c r="M50" s="90"/>
      <x:c r="N50" s="90"/>
      <x:c r="O50" s="90"/>
      <x:c r="P50" s="90"/>
      <x:c r="Q50" s="90"/>
      <x:c r="R50" s="90"/>
      <x:c r="S50" s="90"/>
      <x:c r="T50" s="90"/>
      <x:c r="U50" s="90"/>
      <x:c r="V50" s="90"/>
      <x:c r="W50" s="90"/>
      <x:c r="X50" s="90"/>
      <x:c r="Y50" s="90"/>
      <x:c r="Z50" s="90"/>
      <x:c r="AA50" s="90"/>
      <x:c r="AB50" s="90"/>
      <x:c r="AC50" s="90"/>
      <x:c r="AD50" s="90"/>
      <x:c r="AE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  <x:c r="M51" s="90"/>
      <x:c r="N51" s="90"/>
      <x:c r="O51" s="90"/>
      <x:c r="P51" s="90"/>
      <x:c r="Q51" s="90"/>
      <x:c r="R51" s="90"/>
      <x:c r="S51" s="90"/>
      <x:c r="T51" s="90"/>
      <x:c r="U51" s="90"/>
      <x:c r="V51" s="90"/>
      <x:c r="W51" s="90"/>
      <x:c r="X51" s="90"/>
      <x:c r="Y51" s="90"/>
      <x:c r="Z51" s="90"/>
      <x:c r="AA51" s="90"/>
      <x:c r="AB51" s="90"/>
      <x:c r="AC51" s="90"/>
      <x:c r="AD51" s="90"/>
      <x:c r="AE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  <x:c r="M52" s="90"/>
      <x:c r="N52" s="90"/>
      <x:c r="O52" s="90"/>
      <x:c r="P52" s="90"/>
      <x:c r="Q52" s="90"/>
      <x:c r="R52" s="90"/>
      <x:c r="S52" s="90"/>
      <x:c r="T52" s="90"/>
      <x:c r="U52" s="90"/>
      <x:c r="V52" s="90"/>
      <x:c r="W52" s="90"/>
      <x:c r="X52" s="90"/>
      <x:c r="Y52" s="90"/>
      <x:c r="Z52" s="90"/>
      <x:c r="AA52" s="90"/>
      <x:c r="AB52" s="90"/>
      <x:c r="AC52" s="90"/>
      <x:c r="AD52" s="90"/>
      <x:c r="AE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  <x:c r="M53" s="90"/>
      <x:c r="N53" s="90"/>
      <x:c r="O53" s="90"/>
      <x:c r="P53" s="90"/>
      <x:c r="Q53" s="90"/>
      <x:c r="R53" s="90"/>
      <x:c r="S53" s="90"/>
      <x:c r="T53" s="90"/>
      <x:c r="U53" s="90"/>
      <x:c r="V53" s="90"/>
      <x:c r="W53" s="90"/>
      <x:c r="X53" s="90"/>
      <x:c r="Y53" s="90"/>
      <x:c r="Z53" s="90"/>
      <x:c r="AA53" s="90"/>
      <x:c r="AB53" s="90"/>
      <x:c r="AC53" s="90"/>
      <x:c r="AD53" s="90"/>
      <x:c r="AE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  <x:c r="M54" s="90"/>
      <x:c r="N54" s="90"/>
      <x:c r="O54" s="90"/>
      <x:c r="P54" s="90"/>
      <x:c r="Q54" s="90"/>
      <x:c r="R54" s="90"/>
      <x:c r="S54" s="90"/>
      <x:c r="T54" s="90"/>
      <x:c r="U54" s="90"/>
      <x:c r="V54" s="90"/>
      <x:c r="W54" s="90"/>
      <x:c r="X54" s="90"/>
      <x:c r="Y54" s="90"/>
      <x:c r="Z54" s="90"/>
      <x:c r="AA54" s="90"/>
      <x:c r="AB54" s="90"/>
      <x:c r="AC54" s="90"/>
      <x:c r="AD54" s="90"/>
      <x:c r="AE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  <x:c r="M55" s="90"/>
      <x:c r="N55" s="90"/>
      <x:c r="O55" s="90"/>
      <x:c r="P55" s="90"/>
      <x:c r="Q55" s="90"/>
      <x:c r="R55" s="90"/>
      <x:c r="S55" s="90"/>
      <x:c r="T55" s="90"/>
      <x:c r="U55" s="90"/>
      <x:c r="V55" s="90"/>
      <x:c r="W55" s="90"/>
      <x:c r="X55" s="90"/>
      <x:c r="Y55" s="90"/>
      <x:c r="Z55" s="90"/>
      <x:c r="AA55" s="90"/>
      <x:c r="AB55" s="90"/>
      <x:c r="AC55" s="90"/>
      <x:c r="AD55" s="90"/>
      <x:c r="AE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  <x:c r="M56" s="90"/>
      <x:c r="N56" s="90"/>
      <x:c r="O56" s="90"/>
      <x:c r="P56" s="90"/>
      <x:c r="Q56" s="90"/>
      <x:c r="R56" s="90"/>
      <x:c r="S56" s="90"/>
      <x:c r="T56" s="90"/>
      <x:c r="U56" s="90"/>
      <x:c r="V56" s="90"/>
      <x:c r="W56" s="90"/>
      <x:c r="X56" s="90"/>
      <x:c r="Y56" s="90"/>
      <x:c r="Z56" s="90"/>
      <x:c r="AA56" s="90"/>
      <x:c r="AB56" s="90"/>
      <x:c r="AC56" s="90"/>
      <x:c r="AD56" s="90"/>
      <x:c r="AE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  <x:c r="M57" s="90"/>
      <x:c r="N57" s="90"/>
      <x:c r="O57" s="90"/>
      <x:c r="P57" s="90"/>
      <x:c r="Q57" s="90"/>
      <x:c r="R57" s="90"/>
      <x:c r="S57" s="90"/>
      <x:c r="T57" s="90"/>
      <x:c r="U57" s="90"/>
      <x:c r="V57" s="90"/>
      <x:c r="W57" s="90"/>
      <x:c r="X57" s="90"/>
      <x:c r="Y57" s="90"/>
      <x:c r="Z57" s="90"/>
      <x:c r="AA57" s="90"/>
      <x:c r="AB57" s="90"/>
      <x:c r="AC57" s="90"/>
      <x:c r="AD57" s="90"/>
      <x:c r="AE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  <x:c r="M58" s="90"/>
      <x:c r="N58" s="90"/>
      <x:c r="O58" s="90"/>
      <x:c r="P58" s="90"/>
      <x:c r="Q58" s="90"/>
      <x:c r="R58" s="90"/>
      <x:c r="S58" s="90"/>
      <x:c r="T58" s="90"/>
      <x:c r="U58" s="90"/>
      <x:c r="V58" s="90"/>
      <x:c r="W58" s="90"/>
      <x:c r="X58" s="90"/>
      <x:c r="Y58" s="90"/>
      <x:c r="Z58" s="90"/>
      <x:c r="AA58" s="90"/>
      <x:c r="AB58" s="90"/>
      <x:c r="AC58" s="90"/>
      <x:c r="AD58" s="90"/>
      <x:c r="AE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  <x:c r="M59" s="90"/>
      <x:c r="N59" s="90"/>
      <x:c r="O59" s="90"/>
      <x:c r="P59" s="90"/>
      <x:c r="Q59" s="90"/>
      <x:c r="R59" s="90"/>
      <x:c r="S59" s="90"/>
      <x:c r="T59" s="90"/>
      <x:c r="U59" s="90"/>
      <x:c r="V59" s="90"/>
      <x:c r="W59" s="90"/>
      <x:c r="X59" s="90"/>
      <x:c r="Y59" s="90"/>
      <x:c r="Z59" s="90"/>
      <x:c r="AA59" s="90"/>
      <x:c r="AB59" s="90"/>
      <x:c r="AC59" s="90"/>
      <x:c r="AD59" s="90"/>
      <x:c r="AE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  <x:c r="M60" s="90"/>
      <x:c r="N60" s="90"/>
      <x:c r="O60" s="90"/>
      <x:c r="P60" s="90"/>
      <x:c r="Q60" s="90"/>
      <x:c r="R60" s="90"/>
      <x:c r="S60" s="90"/>
      <x:c r="T60" s="90"/>
      <x:c r="U60" s="90"/>
      <x:c r="V60" s="90"/>
      <x:c r="W60" s="90"/>
      <x:c r="X60" s="90"/>
      <x:c r="Y60" s="90"/>
      <x:c r="Z60" s="90"/>
      <x:c r="AA60" s="90"/>
      <x:c r="AB60" s="90"/>
      <x:c r="AC60" s="90"/>
      <x:c r="AD60" s="90"/>
      <x:c r="AE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  <x:c r="M61" s="90"/>
      <x:c r="N61" s="90"/>
      <x:c r="O61" s="90"/>
      <x:c r="P61" s="90"/>
      <x:c r="Q61" s="90"/>
      <x:c r="R61" s="90"/>
      <x:c r="S61" s="90"/>
      <x:c r="T61" s="90"/>
      <x:c r="U61" s="90"/>
      <x:c r="V61" s="90"/>
      <x:c r="W61" s="90"/>
      <x:c r="X61" s="90"/>
      <x:c r="Y61" s="90"/>
      <x:c r="Z61" s="90"/>
      <x:c r="AA61" s="90"/>
      <x:c r="AB61" s="90"/>
      <x:c r="AC61" s="90"/>
      <x:c r="AD61" s="90"/>
      <x:c r="AE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  <x:c r="M62" s="90"/>
      <x:c r="N62" s="90"/>
      <x:c r="O62" s="90"/>
      <x:c r="P62" s="90"/>
      <x:c r="Q62" s="90"/>
      <x:c r="R62" s="90"/>
      <x:c r="S62" s="90"/>
      <x:c r="T62" s="90"/>
      <x:c r="U62" s="90"/>
      <x:c r="V62" s="90"/>
      <x:c r="W62" s="90"/>
      <x:c r="X62" s="90"/>
      <x:c r="Y62" s="90"/>
      <x:c r="Z62" s="90"/>
      <x:c r="AA62" s="90"/>
      <x:c r="AB62" s="90"/>
      <x:c r="AC62" s="90"/>
      <x:c r="AD62" s="90"/>
      <x:c r="AE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  <x:c r="M63" s="90"/>
      <x:c r="N63" s="90"/>
      <x:c r="O63" s="90"/>
      <x:c r="P63" s="90"/>
      <x:c r="Q63" s="90"/>
      <x:c r="R63" s="90"/>
      <x:c r="S63" s="90"/>
      <x:c r="T63" s="90"/>
      <x:c r="U63" s="90"/>
      <x:c r="V63" s="90"/>
      <x:c r="W63" s="90"/>
      <x:c r="X63" s="90"/>
      <x:c r="Y63" s="90"/>
      <x:c r="Z63" s="90"/>
      <x:c r="AA63" s="90"/>
      <x:c r="AB63" s="90"/>
      <x:c r="AC63" s="90"/>
      <x:c r="AD63" s="90"/>
      <x:c r="AE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  <x:c r="M64" s="90"/>
      <x:c r="N64" s="90"/>
      <x:c r="O64" s="90"/>
      <x:c r="P64" s="90"/>
      <x:c r="Q64" s="90"/>
      <x:c r="R64" s="90"/>
      <x:c r="S64" s="90"/>
      <x:c r="T64" s="90"/>
      <x:c r="U64" s="90"/>
      <x:c r="V64" s="90"/>
      <x:c r="W64" s="90"/>
      <x:c r="X64" s="90"/>
      <x:c r="Y64" s="90"/>
      <x:c r="Z64" s="90"/>
      <x:c r="AA64" s="90"/>
      <x:c r="AB64" s="90"/>
      <x:c r="AC64" s="90"/>
      <x:c r="AD64" s="90"/>
      <x:c r="AE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  <x:c r="M65" s="90"/>
      <x:c r="N65" s="90"/>
      <x:c r="O65" s="90"/>
      <x:c r="P65" s="90"/>
      <x:c r="Q65" s="90"/>
      <x:c r="R65" s="90"/>
      <x:c r="S65" s="90"/>
      <x:c r="T65" s="90"/>
      <x:c r="U65" s="90"/>
      <x:c r="V65" s="90"/>
      <x:c r="W65" s="90"/>
      <x:c r="X65" s="90"/>
      <x:c r="Y65" s="90"/>
      <x:c r="Z65" s="90"/>
      <x:c r="AA65" s="90"/>
      <x:c r="AB65" s="90"/>
      <x:c r="AC65" s="90"/>
      <x:c r="AD65" s="90"/>
      <x:c r="AE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  <x:c r="M66" s="90"/>
      <x:c r="N66" s="90"/>
      <x:c r="O66" s="90"/>
      <x:c r="P66" s="90"/>
      <x:c r="Q66" s="90"/>
      <x:c r="R66" s="90"/>
      <x:c r="S66" s="90"/>
      <x:c r="T66" s="90"/>
      <x:c r="U66" s="90"/>
      <x:c r="V66" s="90"/>
      <x:c r="W66" s="90"/>
      <x:c r="X66" s="90"/>
      <x:c r="Y66" s="90"/>
      <x:c r="Z66" s="90"/>
      <x:c r="AA66" s="90"/>
      <x:c r="AB66" s="90"/>
      <x:c r="AC66" s="90"/>
      <x:c r="AD66" s="90"/>
      <x:c r="AE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  <x:c r="M67" s="90"/>
      <x:c r="N67" s="90"/>
      <x:c r="O67" s="90"/>
      <x:c r="P67" s="90"/>
      <x:c r="Q67" s="90"/>
      <x:c r="R67" s="90"/>
      <x:c r="S67" s="90"/>
      <x:c r="T67" s="90"/>
      <x:c r="U67" s="90"/>
      <x:c r="V67" s="90"/>
      <x:c r="W67" s="90"/>
      <x:c r="X67" s="90"/>
      <x:c r="Y67" s="90"/>
      <x:c r="Z67" s="90"/>
      <x:c r="AA67" s="90"/>
      <x:c r="AB67" s="90"/>
      <x:c r="AC67" s="90"/>
      <x:c r="AD67" s="90"/>
      <x:c r="AE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  <x:c r="M68" s="90"/>
      <x:c r="N68" s="90"/>
      <x:c r="O68" s="90"/>
      <x:c r="P68" s="90"/>
      <x:c r="Q68" s="90"/>
      <x:c r="R68" s="90"/>
      <x:c r="S68" s="90"/>
      <x:c r="T68" s="90"/>
      <x:c r="U68" s="90"/>
      <x:c r="V68" s="90"/>
      <x:c r="W68" s="90"/>
      <x:c r="X68" s="90"/>
      <x:c r="Y68" s="90"/>
      <x:c r="Z68" s="90"/>
      <x:c r="AA68" s="90"/>
      <x:c r="AB68" s="90"/>
      <x:c r="AC68" s="90"/>
      <x:c r="AD68" s="90"/>
      <x:c r="AE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  <x:c r="M69" s="90"/>
      <x:c r="N69" s="90"/>
      <x:c r="O69" s="90"/>
      <x:c r="P69" s="90"/>
      <x:c r="Q69" s="90"/>
      <x:c r="R69" s="90"/>
      <x:c r="S69" s="90"/>
      <x:c r="T69" s="90"/>
      <x:c r="U69" s="90"/>
      <x:c r="V69" s="90"/>
      <x:c r="W69" s="90"/>
      <x:c r="X69" s="90"/>
      <x:c r="Y69" s="90"/>
      <x:c r="Z69" s="90"/>
      <x:c r="AA69" s="90"/>
      <x:c r="AB69" s="90"/>
      <x:c r="AC69" s="90"/>
      <x:c r="AD69" s="90"/>
      <x:c r="AE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  <x:c r="M70" s="90"/>
      <x:c r="N70" s="90"/>
      <x:c r="O70" s="90"/>
      <x:c r="P70" s="90"/>
      <x:c r="Q70" s="90"/>
      <x:c r="R70" s="90"/>
      <x:c r="S70" s="90"/>
      <x:c r="T70" s="90"/>
      <x:c r="U70" s="90"/>
      <x:c r="V70" s="90"/>
      <x:c r="W70" s="90"/>
      <x:c r="X70" s="90"/>
      <x:c r="Y70" s="90"/>
      <x:c r="Z70" s="90"/>
      <x:c r="AA70" s="90"/>
      <x:c r="AB70" s="90"/>
      <x:c r="AC70" s="90"/>
      <x:c r="AD70" s="90"/>
      <x:c r="AE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  <x:c r="M71" s="90"/>
      <x:c r="N71" s="90"/>
      <x:c r="O71" s="90"/>
      <x:c r="P71" s="90"/>
      <x:c r="Q71" s="90"/>
      <x:c r="R71" s="90"/>
      <x:c r="S71" s="90"/>
      <x:c r="T71" s="90"/>
      <x:c r="U71" s="90"/>
      <x:c r="V71" s="90"/>
      <x:c r="W71" s="90"/>
      <x:c r="X71" s="90"/>
      <x:c r="Y71" s="90"/>
      <x:c r="Z71" s="90"/>
      <x:c r="AA71" s="90"/>
      <x:c r="AB71" s="90"/>
      <x:c r="AC71" s="90"/>
      <x:c r="AD71" s="90"/>
      <x:c r="AE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  <x:c r="M72" s="90"/>
      <x:c r="N72" s="90"/>
      <x:c r="O72" s="90"/>
      <x:c r="P72" s="90"/>
      <x:c r="Q72" s="90"/>
      <x:c r="R72" s="90"/>
      <x:c r="S72" s="90"/>
      <x:c r="T72" s="90"/>
      <x:c r="U72" s="90"/>
      <x:c r="V72" s="90"/>
      <x:c r="W72" s="90"/>
      <x:c r="X72" s="90"/>
      <x:c r="Y72" s="90"/>
      <x:c r="Z72" s="90"/>
      <x:c r="AA72" s="90"/>
      <x:c r="AB72" s="90"/>
      <x:c r="AC72" s="90"/>
      <x:c r="AD72" s="90"/>
      <x:c r="AE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  <x:c r="M73" s="90"/>
      <x:c r="N73" s="90"/>
      <x:c r="O73" s="90"/>
      <x:c r="P73" s="90"/>
      <x:c r="Q73" s="90"/>
      <x:c r="R73" s="90"/>
      <x:c r="S73" s="90"/>
      <x:c r="T73" s="90"/>
      <x:c r="U73" s="90"/>
      <x:c r="V73" s="90"/>
      <x:c r="W73" s="90"/>
      <x:c r="X73" s="90"/>
      <x:c r="Y73" s="90"/>
      <x:c r="Z73" s="90"/>
      <x:c r="AA73" s="90"/>
      <x:c r="AB73" s="90"/>
      <x:c r="AC73" s="90"/>
      <x:c r="AD73" s="90"/>
      <x:c r="AE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  <x:c r="M74" s="90"/>
      <x:c r="N74" s="90"/>
      <x:c r="O74" s="90"/>
      <x:c r="P74" s="90"/>
      <x:c r="Q74" s="90"/>
      <x:c r="R74" s="90"/>
      <x:c r="S74" s="90"/>
      <x:c r="T74" s="90"/>
      <x:c r="U74" s="90"/>
      <x:c r="V74" s="90"/>
      <x:c r="W74" s="90"/>
      <x:c r="X74" s="90"/>
      <x:c r="Y74" s="90"/>
      <x:c r="Z74" s="90"/>
      <x:c r="AA74" s="90"/>
      <x:c r="AB74" s="90"/>
      <x:c r="AC74" s="90"/>
      <x:c r="AD74" s="90"/>
      <x:c r="AE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  <x:c r="M75" s="90"/>
      <x:c r="N75" s="90"/>
      <x:c r="O75" s="90"/>
      <x:c r="P75" s="90"/>
      <x:c r="Q75" s="90"/>
      <x:c r="R75" s="90"/>
      <x:c r="S75" s="90"/>
      <x:c r="T75" s="90"/>
      <x:c r="U75" s="90"/>
      <x:c r="V75" s="90"/>
      <x:c r="W75" s="90"/>
      <x:c r="X75" s="90"/>
      <x:c r="Y75" s="90"/>
      <x:c r="Z75" s="90"/>
      <x:c r="AA75" s="90"/>
      <x:c r="AB75" s="90"/>
      <x:c r="AC75" s="90"/>
      <x:c r="AD75" s="90"/>
      <x:c r="AE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  <x:c r="M76" s="90"/>
      <x:c r="N76" s="90"/>
      <x:c r="O76" s="90"/>
      <x:c r="P76" s="90"/>
      <x:c r="Q76" s="90"/>
      <x:c r="R76" s="90"/>
      <x:c r="S76" s="90"/>
      <x:c r="T76" s="90"/>
      <x:c r="U76" s="90"/>
      <x:c r="V76" s="90"/>
      <x:c r="W76" s="90"/>
      <x:c r="X76" s="90"/>
      <x:c r="Y76" s="90"/>
      <x:c r="Z76" s="90"/>
      <x:c r="AA76" s="90"/>
      <x:c r="AB76" s="90"/>
      <x:c r="AC76" s="90"/>
      <x:c r="AD76" s="90"/>
      <x:c r="AE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  <x:c r="M77" s="90"/>
      <x:c r="N77" s="90"/>
      <x:c r="O77" s="90"/>
      <x:c r="P77" s="90"/>
      <x:c r="Q77" s="90"/>
      <x:c r="R77" s="90"/>
      <x:c r="S77" s="90"/>
      <x:c r="T77" s="90"/>
      <x:c r="U77" s="90"/>
      <x:c r="V77" s="90"/>
      <x:c r="W77" s="90"/>
      <x:c r="X77" s="90"/>
      <x:c r="Y77" s="90"/>
      <x:c r="Z77" s="90"/>
      <x:c r="AA77" s="90"/>
      <x:c r="AB77" s="90"/>
      <x:c r="AC77" s="90"/>
      <x:c r="AD77" s="90"/>
      <x:c r="AE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  <x:c r="M78" s="90"/>
      <x:c r="N78" s="90"/>
      <x:c r="O78" s="90"/>
      <x:c r="P78" s="90"/>
      <x:c r="Q78" s="90"/>
      <x:c r="R78" s="90"/>
      <x:c r="S78" s="90"/>
      <x:c r="T78" s="90"/>
      <x:c r="U78" s="90"/>
      <x:c r="V78" s="90"/>
      <x:c r="W78" s="90"/>
      <x:c r="X78" s="90"/>
      <x:c r="Y78" s="90"/>
      <x:c r="Z78" s="90"/>
      <x:c r="AA78" s="90"/>
      <x:c r="AB78" s="90"/>
      <x:c r="AC78" s="90"/>
      <x:c r="AD78" s="90"/>
      <x:c r="AE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  <x:c r="M79" s="90"/>
      <x:c r="N79" s="90"/>
      <x:c r="O79" s="90"/>
      <x:c r="P79" s="90"/>
      <x:c r="Q79" s="90"/>
      <x:c r="R79" s="90"/>
      <x:c r="S79" s="90"/>
      <x:c r="T79" s="90"/>
      <x:c r="U79" s="90"/>
      <x:c r="V79" s="90"/>
      <x:c r="W79" s="90"/>
      <x:c r="X79" s="90"/>
      <x:c r="Y79" s="90"/>
      <x:c r="Z79" s="90"/>
      <x:c r="AA79" s="90"/>
      <x:c r="AB79" s="90"/>
      <x:c r="AC79" s="90"/>
      <x:c r="AD79" s="90"/>
      <x:c r="AE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  <x:c r="M80" s="90"/>
      <x:c r="N80" s="90"/>
      <x:c r="O80" s="90"/>
      <x:c r="P80" s="90"/>
      <x:c r="Q80" s="90"/>
      <x:c r="R80" s="90"/>
      <x:c r="S80" s="90"/>
      <x:c r="T80" s="90"/>
      <x:c r="U80" s="90"/>
      <x:c r="V80" s="90"/>
      <x:c r="W80" s="90"/>
      <x:c r="X80" s="90"/>
      <x:c r="Y80" s="90"/>
      <x:c r="Z80" s="90"/>
      <x:c r="AA80" s="90"/>
      <x:c r="AB80" s="90"/>
      <x:c r="AC80" s="90"/>
      <x:c r="AD80" s="90"/>
      <x:c r="AE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  <x:c r="M81" s="90"/>
      <x:c r="N81" s="90"/>
      <x:c r="O81" s="90"/>
      <x:c r="P81" s="90"/>
      <x:c r="Q81" s="90"/>
      <x:c r="R81" s="90"/>
      <x:c r="S81" s="90"/>
      <x:c r="T81" s="90"/>
      <x:c r="U81" s="90"/>
      <x:c r="V81" s="90"/>
      <x:c r="W81" s="90"/>
      <x:c r="X81" s="90"/>
      <x:c r="Y81" s="90"/>
      <x:c r="Z81" s="90"/>
      <x:c r="AA81" s="90"/>
      <x:c r="AB81" s="90"/>
      <x:c r="AC81" s="90"/>
      <x:c r="AD81" s="90"/>
      <x:c r="AE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  <x:c r="M82" s="90"/>
      <x:c r="N82" s="90"/>
      <x:c r="O82" s="90"/>
      <x:c r="P82" s="90"/>
      <x:c r="Q82" s="90"/>
      <x:c r="R82" s="90"/>
      <x:c r="S82" s="90"/>
      <x:c r="T82" s="90"/>
      <x:c r="U82" s="90"/>
      <x:c r="V82" s="90"/>
      <x:c r="W82" s="90"/>
      <x:c r="X82" s="90"/>
      <x:c r="Y82" s="90"/>
      <x:c r="Z82" s="90"/>
      <x:c r="AA82" s="90"/>
      <x:c r="AB82" s="90"/>
      <x:c r="AC82" s="90"/>
      <x:c r="AD82" s="90"/>
      <x:c r="AE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  <x:c r="M83" s="90"/>
      <x:c r="N83" s="90"/>
      <x:c r="O83" s="90"/>
      <x:c r="P83" s="90"/>
      <x:c r="Q83" s="90"/>
      <x:c r="R83" s="90"/>
      <x:c r="S83" s="90"/>
      <x:c r="T83" s="90"/>
      <x:c r="U83" s="90"/>
      <x:c r="V83" s="90"/>
      <x:c r="W83" s="90"/>
      <x:c r="X83" s="90"/>
      <x:c r="Y83" s="90"/>
      <x:c r="Z83" s="90"/>
      <x:c r="AA83" s="90"/>
      <x:c r="AB83" s="90"/>
      <x:c r="AC83" s="90"/>
      <x:c r="AD83" s="90"/>
      <x:c r="AE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  <x:c r="M84" s="90"/>
      <x:c r="N84" s="90"/>
      <x:c r="O84" s="90"/>
      <x:c r="P84" s="90"/>
      <x:c r="Q84" s="90"/>
      <x:c r="R84" s="90"/>
      <x:c r="S84" s="90"/>
      <x:c r="T84" s="90"/>
      <x:c r="U84" s="90"/>
      <x:c r="V84" s="90"/>
      <x:c r="W84" s="90"/>
      <x:c r="X84" s="90"/>
      <x:c r="Y84" s="90"/>
      <x:c r="Z84" s="90"/>
      <x:c r="AA84" s="90"/>
      <x:c r="AB84" s="90"/>
      <x:c r="AC84" s="90"/>
      <x:c r="AD84" s="90"/>
      <x:c r="AE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  <x:c r="M85" s="90"/>
      <x:c r="N85" s="90"/>
      <x:c r="O85" s="90"/>
      <x:c r="P85" s="90"/>
      <x:c r="Q85" s="90"/>
      <x:c r="R85" s="90"/>
      <x:c r="S85" s="90"/>
      <x:c r="T85" s="90"/>
      <x:c r="U85" s="90"/>
      <x:c r="V85" s="90"/>
      <x:c r="W85" s="90"/>
      <x:c r="X85" s="90"/>
      <x:c r="Y85" s="90"/>
      <x:c r="Z85" s="90"/>
      <x:c r="AA85" s="90"/>
      <x:c r="AB85" s="90"/>
      <x:c r="AC85" s="90"/>
      <x:c r="AD85" s="90"/>
      <x:c r="AE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  <x:c r="M86" s="90"/>
      <x:c r="N86" s="90"/>
      <x:c r="O86" s="90"/>
      <x:c r="P86" s="90"/>
      <x:c r="Q86" s="90"/>
      <x:c r="R86" s="90"/>
      <x:c r="S86" s="90"/>
      <x:c r="T86" s="90"/>
      <x:c r="U86" s="90"/>
      <x:c r="V86" s="90"/>
      <x:c r="W86" s="90"/>
      <x:c r="X86" s="90"/>
      <x:c r="Y86" s="90"/>
      <x:c r="Z86" s="90"/>
      <x:c r="AA86" s="90"/>
      <x:c r="AB86" s="90"/>
      <x:c r="AC86" s="90"/>
      <x:c r="AD86" s="90"/>
      <x:c r="AE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  <x:c r="M87" s="90"/>
      <x:c r="N87" s="90"/>
      <x:c r="O87" s="90"/>
      <x:c r="P87" s="90"/>
      <x:c r="Q87" s="90"/>
      <x:c r="R87" s="90"/>
      <x:c r="S87" s="90"/>
      <x:c r="T87" s="90"/>
      <x:c r="U87" s="90"/>
      <x:c r="V87" s="90"/>
      <x:c r="W87" s="90"/>
      <x:c r="X87" s="90"/>
      <x:c r="Y87" s="90"/>
      <x:c r="Z87" s="90"/>
      <x:c r="AA87" s="90"/>
      <x:c r="AB87" s="90"/>
      <x:c r="AC87" s="90"/>
      <x:c r="AD87" s="90"/>
      <x:c r="AE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  <x:c r="M88" s="90"/>
      <x:c r="N88" s="90"/>
      <x:c r="O88" s="90"/>
      <x:c r="P88" s="90"/>
      <x:c r="Q88" s="90"/>
      <x:c r="R88" s="90"/>
      <x:c r="S88" s="90"/>
      <x:c r="T88" s="90"/>
      <x:c r="U88" s="90"/>
      <x:c r="V88" s="90"/>
      <x:c r="W88" s="90"/>
      <x:c r="X88" s="90"/>
      <x:c r="Y88" s="90"/>
      <x:c r="Z88" s="90"/>
      <x:c r="AA88" s="90"/>
      <x:c r="AB88" s="90"/>
      <x:c r="AC88" s="90"/>
      <x:c r="AD88" s="90"/>
      <x:c r="AE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  <x:c r="M89" s="90"/>
      <x:c r="N89" s="90"/>
      <x:c r="O89" s="90"/>
      <x:c r="P89" s="90"/>
      <x:c r="Q89" s="90"/>
      <x:c r="R89" s="90"/>
      <x:c r="S89" s="90"/>
      <x:c r="T89" s="90"/>
      <x:c r="U89" s="90"/>
      <x:c r="V89" s="90"/>
      <x:c r="W89" s="90"/>
      <x:c r="X89" s="90"/>
      <x:c r="Y89" s="90"/>
      <x:c r="Z89" s="90"/>
      <x:c r="AA89" s="90"/>
      <x:c r="AB89" s="90"/>
      <x:c r="AC89" s="90"/>
      <x:c r="AD89" s="90"/>
      <x:c r="AE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  <x:c r="M90" s="90"/>
      <x:c r="N90" s="90"/>
      <x:c r="O90" s="90"/>
      <x:c r="P90" s="90"/>
      <x:c r="Q90" s="90"/>
      <x:c r="R90" s="90"/>
      <x:c r="S90" s="90"/>
      <x:c r="T90" s="90"/>
      <x:c r="U90" s="90"/>
      <x:c r="V90" s="90"/>
      <x:c r="W90" s="90"/>
      <x:c r="X90" s="90"/>
      <x:c r="Y90" s="90"/>
      <x:c r="Z90" s="90"/>
      <x:c r="AA90" s="90"/>
      <x:c r="AB90" s="90"/>
      <x:c r="AC90" s="90"/>
      <x:c r="AD90" s="90"/>
      <x:c r="AE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  <x:c r="M91" s="90"/>
      <x:c r="N91" s="90"/>
      <x:c r="O91" s="90"/>
      <x:c r="P91" s="90"/>
      <x:c r="Q91" s="90"/>
      <x:c r="R91" s="90"/>
      <x:c r="S91" s="90"/>
      <x:c r="T91" s="90"/>
      <x:c r="U91" s="90"/>
      <x:c r="V91" s="90"/>
      <x:c r="W91" s="90"/>
      <x:c r="X91" s="90"/>
      <x:c r="Y91" s="90"/>
      <x:c r="Z91" s="90"/>
      <x:c r="AA91" s="90"/>
      <x:c r="AB91" s="90"/>
      <x:c r="AC91" s="90"/>
      <x:c r="AD91" s="90"/>
      <x:c r="AE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  <x:c r="M92" s="90"/>
      <x:c r="N92" s="90"/>
      <x:c r="O92" s="90"/>
      <x:c r="P92" s="90"/>
      <x:c r="Q92" s="90"/>
      <x:c r="R92" s="90"/>
      <x:c r="S92" s="90"/>
      <x:c r="T92" s="90"/>
      <x:c r="U92" s="90"/>
      <x:c r="V92" s="90"/>
      <x:c r="W92" s="90"/>
      <x:c r="X92" s="90"/>
      <x:c r="Y92" s="90"/>
      <x:c r="Z92" s="90"/>
      <x:c r="AA92" s="90"/>
      <x:c r="AB92" s="90"/>
      <x:c r="AC92" s="90"/>
      <x:c r="AD92" s="90"/>
      <x:c r="AE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  <x:c r="M93" s="90"/>
      <x:c r="N93" s="90"/>
      <x:c r="O93" s="90"/>
      <x:c r="P93" s="90"/>
      <x:c r="Q93" s="90"/>
      <x:c r="R93" s="90"/>
      <x:c r="S93" s="90"/>
      <x:c r="T93" s="90"/>
      <x:c r="U93" s="90"/>
      <x:c r="V93" s="90"/>
      <x:c r="W93" s="90"/>
      <x:c r="X93" s="90"/>
      <x:c r="Y93" s="90"/>
      <x:c r="Z93" s="90"/>
      <x:c r="AA93" s="90"/>
      <x:c r="AB93" s="90"/>
      <x:c r="AC93" s="90"/>
      <x:c r="AD93" s="90"/>
      <x:c r="AE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  <x:c r="M94" s="90"/>
      <x:c r="N94" s="90"/>
      <x:c r="O94" s="90"/>
      <x:c r="P94" s="90"/>
      <x:c r="Q94" s="90"/>
      <x:c r="R94" s="90"/>
      <x:c r="S94" s="90"/>
      <x:c r="T94" s="90"/>
      <x:c r="U94" s="90"/>
      <x:c r="V94" s="90"/>
      <x:c r="W94" s="90"/>
      <x:c r="X94" s="90"/>
      <x:c r="Y94" s="90"/>
      <x:c r="Z94" s="90"/>
      <x:c r="AA94" s="90"/>
      <x:c r="AB94" s="90"/>
      <x:c r="AC94" s="90"/>
      <x:c r="AD94" s="90"/>
      <x:c r="AE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  <x:c r="M95" s="90"/>
      <x:c r="N95" s="90"/>
      <x:c r="O95" s="90"/>
      <x:c r="P95" s="90"/>
      <x:c r="Q95" s="90"/>
      <x:c r="R95" s="90"/>
      <x:c r="S95" s="90"/>
      <x:c r="T95" s="90"/>
      <x:c r="U95" s="90"/>
      <x:c r="V95" s="90"/>
      <x:c r="W95" s="90"/>
      <x:c r="X95" s="90"/>
      <x:c r="Y95" s="90"/>
      <x:c r="Z95" s="90"/>
      <x:c r="AA95" s="90"/>
      <x:c r="AB95" s="90"/>
      <x:c r="AC95" s="90"/>
      <x:c r="AD95" s="90"/>
      <x:c r="AE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  <x:c r="M96" s="90"/>
      <x:c r="N96" s="90"/>
      <x:c r="O96" s="90"/>
      <x:c r="P96" s="90"/>
      <x:c r="Q96" s="90"/>
      <x:c r="R96" s="90"/>
      <x:c r="S96" s="90"/>
      <x:c r="T96" s="90"/>
      <x:c r="U96" s="90"/>
      <x:c r="V96" s="90"/>
      <x:c r="W96" s="90"/>
      <x:c r="X96" s="90"/>
      <x:c r="Y96" s="90"/>
      <x:c r="Z96" s="90"/>
      <x:c r="AA96" s="90"/>
      <x:c r="AB96" s="90"/>
      <x:c r="AC96" s="90"/>
      <x:c r="AD96" s="90"/>
      <x:c r="AE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  <x:c r="M97" s="90"/>
      <x:c r="N97" s="90"/>
      <x:c r="O97" s="90"/>
      <x:c r="P97" s="90"/>
      <x:c r="Q97" s="90"/>
      <x:c r="R97" s="90"/>
      <x:c r="S97" s="90"/>
      <x:c r="T97" s="90"/>
      <x:c r="U97" s="90"/>
      <x:c r="V97" s="90"/>
      <x:c r="W97" s="90"/>
      <x:c r="X97" s="90"/>
      <x:c r="Y97" s="90"/>
      <x:c r="Z97" s="90"/>
      <x:c r="AA97" s="90"/>
      <x:c r="AB97" s="90"/>
      <x:c r="AC97" s="90"/>
      <x:c r="AD97" s="90"/>
      <x:c r="AE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  <x:c r="M98" s="90"/>
      <x:c r="N98" s="90"/>
      <x:c r="O98" s="90"/>
      <x:c r="P98" s="90"/>
      <x:c r="Q98" s="90"/>
      <x:c r="R98" s="90"/>
      <x:c r="S98" s="90"/>
      <x:c r="T98" s="90"/>
      <x:c r="U98" s="90"/>
      <x:c r="V98" s="90"/>
      <x:c r="W98" s="90"/>
      <x:c r="X98" s="90"/>
      <x:c r="Y98" s="90"/>
      <x:c r="Z98" s="90"/>
      <x:c r="AA98" s="90"/>
      <x:c r="AB98" s="90"/>
      <x:c r="AC98" s="90"/>
      <x:c r="AD98" s="90"/>
      <x:c r="AE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  <x:c r="M99" s="90"/>
      <x:c r="N99" s="90"/>
      <x:c r="O99" s="90"/>
      <x:c r="P99" s="90"/>
      <x:c r="Q99" s="90"/>
      <x:c r="R99" s="90"/>
      <x:c r="S99" s="90"/>
      <x:c r="T99" s="90"/>
      <x:c r="U99" s="90"/>
      <x:c r="V99" s="90"/>
      <x:c r="W99" s="90"/>
      <x:c r="X99" s="90"/>
      <x:c r="Y99" s="90"/>
      <x:c r="Z99" s="90"/>
      <x:c r="AA99" s="90"/>
      <x:c r="AB99" s="90"/>
      <x:c r="AC99" s="90"/>
      <x:c r="AD99" s="90"/>
      <x:c r="AE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  <x:c r="M100" s="90"/>
      <x:c r="N100" s="90"/>
      <x:c r="O100" s="90"/>
      <x:c r="P100" s="90"/>
      <x:c r="Q100" s="90"/>
      <x:c r="R100" s="90"/>
      <x:c r="S100" s="90"/>
      <x:c r="T100" s="90"/>
      <x:c r="U100" s="90"/>
      <x:c r="V100" s="90"/>
      <x:c r="W100" s="90"/>
      <x:c r="X100" s="90"/>
      <x:c r="Y100" s="90"/>
      <x:c r="Z100" s="90"/>
      <x:c r="AA100" s="90"/>
      <x:c r="AB100" s="90"/>
      <x:c r="AC100" s="90"/>
      <x:c r="AD100" s="90"/>
      <x:c r="AE100" s="90"/>
    </x:row>
  </x:sheetData>
  <x:mergeCells>
    <x:mergeCell ref="A1:AE1"/>
    <x:mergeCell ref="A2:AE2"/>
    <x:mergeCell ref="A23:F23"/>
    <x:mergeCell ref="H23:M2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44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  <x:col min="23" max="23" width="12" hidden="0" customWidth="1"/>
    <x:col min="24" max="24" width="12" hidden="0" customWidth="1"/>
    <x:col min="25" max="25" width="12" hidden="0" customWidth="1"/>
    <x:col min="26" max="26" width="12" hidden="0" customWidth="1"/>
    <x:col min="27" max="27" width="12" hidden="0" customWidth="1"/>
    <x:col min="28" max="28" width="12" hidden="0" customWidth="1"/>
    <x:col min="29" max="29" width="12" hidden="0" customWidth="1"/>
    <x:col min="30" max="30" width="12" hidden="0" customWidth="1"/>
    <x:col min="31" max="31" width="12" hidden="0" customWidth="1"/>
  </x:cols>
  <x:sheetData>
    <x:row r="1" ht="28" customHeight="1">
      <x:c r="A1" s="149" t="str">
        <x:v>Strong Case | 30-Month Cash Flow | $8M Plan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  <x:c r="AA1" s="4"/>
      <x:c r="AB1" s="4"/>
      <x:c r="AC1" s="4"/>
      <x:c r="AD1" s="4"/>
      <x:c r="AE1" s="4"/>
    </x:row>
    <x:row r="2" ht="22" customHeight="1">
      <x:c r="A2" s="150" t="str">
        <x:v>$ in actual dollars | Opening capital: $8.0M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  <x:c r="M2" s="89"/>
      <x:c r="N2" s="89"/>
      <x:c r="O2" s="89"/>
      <x:c r="P2" s="89"/>
      <x:c r="Q2" s="89"/>
      <x:c r="R2" s="89"/>
      <x:c r="S2" s="89"/>
      <x:c r="T2" s="89"/>
      <x:c r="U2" s="89"/>
      <x:c r="V2" s="89"/>
      <x:c r="W2" s="89"/>
      <x:c r="X2" s="89"/>
      <x:c r="Y2" s="89"/>
      <x:c r="Z2" s="89"/>
      <x:c r="AA2" s="89"/>
      <x:c r="AB2" s="89"/>
      <x:c r="AC2" s="89"/>
      <x:c r="AD2" s="89"/>
      <x:c r="AE2" s="89"/>
    </x:row>
    <x:row r="3">
      <x:c r="A3" s="93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  <x:c r="M3" s="90"/>
      <x:c r="N3" s="90"/>
      <x:c r="O3" s="90"/>
      <x:c r="P3" s="90"/>
      <x:c r="Q3" s="90"/>
      <x:c r="R3" s="90"/>
      <x:c r="S3" s="90"/>
      <x:c r="T3" s="90"/>
      <x:c r="U3" s="90"/>
      <x:c r="V3" s="90"/>
      <x:c r="W3" s="90"/>
      <x:c r="X3" s="90"/>
      <x:c r="Y3" s="90"/>
      <x:c r="Z3" s="90"/>
      <x:c r="AA3" s="90"/>
      <x:c r="AB3" s="90"/>
      <x:c r="AC3" s="90"/>
      <x:c r="AD3" s="90"/>
      <x:c r="AE3" s="90"/>
    </x:row>
    <x:row r="4">
      <x:c r="A4" s="151" t="str">
        <x:v>Line Item</x:v>
      </x:c>
      <x:c r="B4" s="99" t="str">
        <x:v>M1</x:v>
      </x:c>
      <x:c r="C4" s="99" t="str">
        <x:v>M2</x:v>
      </x:c>
      <x:c r="D4" s="99" t="str">
        <x:v>M3</x:v>
      </x:c>
      <x:c r="E4" s="99" t="str">
        <x:v>M4</x:v>
      </x:c>
      <x:c r="F4" s="99" t="str">
        <x:v>M5</x:v>
      </x:c>
      <x:c r="G4" s="99" t="str">
        <x:v>M6</x:v>
      </x:c>
      <x:c r="H4" s="99" t="str">
        <x:v>M7</x:v>
      </x:c>
      <x:c r="I4" s="99" t="str">
        <x:v>M8</x:v>
      </x:c>
      <x:c r="J4" s="99" t="str">
        <x:v>M9</x:v>
      </x:c>
      <x:c r="K4" s="99" t="str">
        <x:v>M10</x:v>
      </x:c>
      <x:c r="L4" s="99" t="str">
        <x:v>M11</x:v>
      </x:c>
      <x:c r="M4" s="99" t="str">
        <x:v>M12</x:v>
      </x:c>
      <x:c r="N4" s="99" t="str">
        <x:v>M13</x:v>
      </x:c>
      <x:c r="O4" s="99" t="str">
        <x:v>M14</x:v>
      </x:c>
      <x:c r="P4" s="99" t="str">
        <x:v>M15</x:v>
      </x:c>
      <x:c r="Q4" s="99" t="str">
        <x:v>M16</x:v>
      </x:c>
      <x:c r="R4" s="99" t="str">
        <x:v>M17</x:v>
      </x:c>
      <x:c r="S4" s="99" t="str">
        <x:v>M18</x:v>
      </x:c>
      <x:c r="T4" s="99" t="str">
        <x:v>M19</x:v>
      </x:c>
      <x:c r="U4" s="99" t="str">
        <x:v>M20</x:v>
      </x:c>
      <x:c r="V4" s="99" t="str">
        <x:v>M21</x:v>
      </x:c>
      <x:c r="W4" s="99" t="str">
        <x:v>M22</x:v>
      </x:c>
      <x:c r="X4" s="99" t="str">
        <x:v>M23</x:v>
      </x:c>
      <x:c r="Y4" s="99" t="str">
        <x:v>M24</x:v>
      </x:c>
      <x:c r="Z4" s="99" t="str">
        <x:v>M25</x:v>
      </x:c>
      <x:c r="AA4" s="99" t="str">
        <x:v>M26</x:v>
      </x:c>
      <x:c r="AB4" s="99" t="str">
        <x:v>M27</x:v>
      </x:c>
      <x:c r="AC4" s="99" t="str">
        <x:v>M28</x:v>
      </x:c>
      <x:c r="AD4" s="99" t="str">
        <x:v>M29</x:v>
      </x:c>
      <x:c r="AE4" s="99" t="str">
        <x:v>M30</x:v>
      </x:c>
    </x:row>
    <x:row r="5">
      <x:c r="A5" s="93" t="str">
        <x:v>Commercial Services Revenue</x:v>
      </x:c>
      <x:c r="B5" s="124" t="n">
        <x:f>Assumptions!B51</x:f>
        <x:v>7000</x:v>
      </x:c>
      <x:c r="C5" s="124" t="n">
        <x:f>Assumptions!C51</x:f>
        <x:v>14000</x:v>
      </x:c>
      <x:c r="D5" s="124" t="n">
        <x:f>Assumptions!D51</x:f>
        <x:v>27500</x:v>
      </x:c>
      <x:c r="E5" s="124" t="n">
        <x:f>Assumptions!E51</x:f>
        <x:v>34500</x:v>
      </x:c>
      <x:c r="F5" s="124" t="n">
        <x:f>Assumptions!F51</x:f>
        <x:v>48500</x:v>
      </x:c>
      <x:c r="G5" s="124" t="n">
        <x:f>Assumptions!G51</x:f>
        <x:v>55500</x:v>
      </x:c>
      <x:c r="H5" s="124" t="n">
        <x:f>Assumptions!H51</x:f>
        <x:v>69000</x:v>
      </x:c>
      <x:c r="I5" s="124" t="n">
        <x:f>Assumptions!I51</x:f>
        <x:v>76000</x:v>
      </x:c>
      <x:c r="J5" s="124" t="n">
        <x:f>Assumptions!J51</x:f>
        <x:v>76000</x:v>
      </x:c>
      <x:c r="K5" s="124" t="n">
        <x:f>Assumptions!K51</x:f>
        <x:v>83000</x:v>
      </x:c>
      <x:c r="L5" s="124" t="n">
        <x:f>Assumptions!L51</x:f>
        <x:v>90000</x:v>
      </x:c>
      <x:c r="M5" s="124" t="n">
        <x:f>Assumptions!M51</x:f>
        <x:v>111000</x:v>
      </x:c>
      <x:c r="N5" s="124" t="n">
        <x:f>Assumptions!N51</x:f>
        <x:v>111000</x:v>
      </x:c>
      <x:c r="O5" s="124" t="n">
        <x:f>Assumptions!O51</x:f>
        <x:v>117500</x:v>
      </x:c>
      <x:c r="P5" s="124" t="n">
        <x:f>Assumptions!P51</x:f>
        <x:v>124500</x:v>
      </x:c>
      <x:c r="Q5" s="124" t="n">
        <x:f>Assumptions!Q51</x:f>
        <x:v>131500</x:v>
      </x:c>
      <x:c r="R5" s="124" t="n">
        <x:f>Assumptions!R51</x:f>
        <x:v>138500</x:v>
      </x:c>
      <x:c r="S5" s="124" t="n">
        <x:f>Assumptions!S51</x:f>
        <x:v>138500</x:v>
      </x:c>
      <x:c r="T5" s="124" t="n">
        <x:f>Assumptions!T51</x:f>
        <x:v>145500</x:v>
      </x:c>
      <x:c r="U5" s="124" t="n">
        <x:f>Assumptions!U51</x:f>
        <x:v>152500</x:v>
      </x:c>
      <x:c r="V5" s="124" t="n">
        <x:f>Assumptions!V51</x:f>
        <x:v>159000</x:v>
      </x:c>
      <x:c r="W5" s="124" t="n">
        <x:f>Assumptions!W51</x:f>
        <x:v>159000</x:v>
      </x:c>
      <x:c r="X5" s="124" t="n">
        <x:f>Assumptions!X51</x:f>
        <x:v>173000</x:v>
      </x:c>
      <x:c r="Y5" s="124" t="n">
        <x:f>Assumptions!Y51</x:f>
        <x:v>180000</x:v>
      </x:c>
      <x:c r="Z5" s="124" t="n">
        <x:f>Assumptions!Z51</x:f>
        <x:v>311500</x:v>
      </x:c>
      <x:c r="AA5" s="124" t="n">
        <x:f>Assumptions!AA51</x:f>
        <x:v>325500</x:v>
      </x:c>
      <x:c r="AB5" s="124" t="n">
        <x:f>Assumptions!AB51</x:f>
        <x:v>339000</x:v>
      </x:c>
      <x:c r="AC5" s="124" t="n">
        <x:f>Assumptions!AC51</x:f>
        <x:v>353000</x:v>
      </x:c>
      <x:c r="AD5" s="124" t="n">
        <x:f>Assumptions!AD51</x:f>
        <x:v>381000</x:v>
      </x:c>
      <x:c r="AE5" s="124" t="n">
        <x:f>Assumptions!AE51</x:f>
        <x:v>367500</x:v>
      </x:c>
    </x:row>
    <x:row r="6">
      <x:c r="A6" s="93" t="str">
        <x:v>Service Direct Costs</x:v>
      </x:c>
      <x:c r="B6" s="125" t="n">
        <x:f>B5*(1-Assumptions!$C$20)</x:f>
        <x:v>2450</x:v>
      </x:c>
      <x:c r="C6" s="125" t="n">
        <x:f>C5*(1-Assumptions!$C$20)</x:f>
        <x:v>4900</x:v>
      </x:c>
      <x:c r="D6" s="125" t="n">
        <x:f>D5*(1-Assumptions!$C$20)</x:f>
        <x:v>9625</x:v>
      </x:c>
      <x:c r="E6" s="125" t="n">
        <x:f>E5*(1-Assumptions!$C$20)</x:f>
        <x:v>12075</x:v>
      </x:c>
      <x:c r="F6" s="125" t="n">
        <x:f>F5*(1-Assumptions!$C$20)</x:f>
        <x:v>16975</x:v>
      </x:c>
      <x:c r="G6" s="125" t="n">
        <x:f>G5*(1-Assumptions!$C$20)</x:f>
        <x:v>19425</x:v>
      </x:c>
      <x:c r="H6" s="125" t="n">
        <x:f>H5*(1-Assumptions!$C$20)</x:f>
        <x:v>24150</x:v>
      </x:c>
      <x:c r="I6" s="125" t="n">
        <x:f>I5*(1-Assumptions!$C$20)</x:f>
        <x:v>26600</x:v>
      </x:c>
      <x:c r="J6" s="125" t="n">
        <x:f>J5*(1-Assumptions!$C$20)</x:f>
        <x:v>26600</x:v>
      </x:c>
      <x:c r="K6" s="125" t="n">
        <x:f>K5*(1-Assumptions!$C$20)</x:f>
        <x:v>29049.999999999996</x:v>
      </x:c>
      <x:c r="L6" s="125" t="n">
        <x:f>L5*(1-Assumptions!$C$20)</x:f>
        <x:v>31499.999999999996</x:v>
      </x:c>
      <x:c r="M6" s="125" t="n">
        <x:f>M5*(1-Assumptions!$C$20)</x:f>
        <x:v>38850</x:v>
      </x:c>
      <x:c r="N6" s="125" t="n">
        <x:f>N5*(1-Assumptions!$C$20)</x:f>
        <x:v>38850</x:v>
      </x:c>
      <x:c r="O6" s="125" t="n">
        <x:f>O5*(1-Assumptions!$C$20)</x:f>
        <x:v>41125</x:v>
      </x:c>
      <x:c r="P6" s="125" t="n">
        <x:f>P5*(1-Assumptions!$C$20)</x:f>
        <x:v>43575</x:v>
      </x:c>
      <x:c r="Q6" s="125" t="n">
        <x:f>Q5*(1-Assumptions!$C$20)</x:f>
        <x:v>46025</x:v>
      </x:c>
      <x:c r="R6" s="125" t="n">
        <x:f>R5*(1-Assumptions!$C$20)</x:f>
        <x:v>48475</x:v>
      </x:c>
      <x:c r="S6" s="125" t="n">
        <x:f>S5*(1-Assumptions!$C$20)</x:f>
        <x:v>48475</x:v>
      </x:c>
      <x:c r="T6" s="125" t="n">
        <x:f>T5*(1-Assumptions!$C$20)</x:f>
        <x:v>50925</x:v>
      </x:c>
      <x:c r="U6" s="125" t="n">
        <x:f>U5*(1-Assumptions!$C$20)</x:f>
        <x:v>53375</x:v>
      </x:c>
      <x:c r="V6" s="125" t="n">
        <x:f>V5*(1-Assumptions!$C$20)</x:f>
        <x:v>55650</x:v>
      </x:c>
      <x:c r="W6" s="125" t="n">
        <x:f>W5*(1-Assumptions!$C$20)</x:f>
        <x:v>55650</x:v>
      </x:c>
      <x:c r="X6" s="125" t="n">
        <x:f>X5*(1-Assumptions!$C$20)</x:f>
        <x:v>60549.99999999999</x:v>
      </x:c>
      <x:c r="Y6" s="125" t="n">
        <x:f>Y5*(1-Assumptions!$C$20)</x:f>
        <x:v>62999.99999999999</x:v>
      </x:c>
      <x:c r="Z6" s="125" t="n">
        <x:f>Z5*(1-Assumptions!$C$20)</x:f>
        <x:v>109025</x:v>
      </x:c>
      <x:c r="AA6" s="125" t="n">
        <x:f>AA5*(1-Assumptions!$C$20)</x:f>
        <x:v>113925</x:v>
      </x:c>
      <x:c r="AB6" s="125" t="n">
        <x:f>AB5*(1-Assumptions!$C$20)</x:f>
        <x:v>118649.99999999999</x:v>
      </x:c>
      <x:c r="AC6" s="125" t="n">
        <x:f>AC5*(1-Assumptions!$C$20)</x:f>
        <x:v>123549.99999999999</x:v>
      </x:c>
      <x:c r="AD6" s="125" t="n">
        <x:f>AD5*(1-Assumptions!$C$20)</x:f>
        <x:v>133350</x:v>
      </x:c>
      <x:c r="AE6" s="125" t="n">
        <x:f>AE5*(1-Assumptions!$C$20)</x:f>
        <x:v>128624.99999999999</x:v>
      </x:c>
    </x:row>
    <x:row r="7">
      <x:c r="A7" s="152" t="str">
        <x:v>Commercial Services Contribution</x:v>
      </x:c>
      <x:c r="B7" s="127" t="n">
        <x:f>B5-B6</x:f>
        <x:v>4550</x:v>
      </x:c>
      <x:c r="C7" s="127" t="n">
        <x:f>C5-C6</x:f>
        <x:v>9100</x:v>
      </x:c>
      <x:c r="D7" s="127" t="n">
        <x:f>D5-D6</x:f>
        <x:v>17875</x:v>
      </x:c>
      <x:c r="E7" s="127" t="n">
        <x:f>E5-E6</x:f>
        <x:v>22425</x:v>
      </x:c>
      <x:c r="F7" s="127" t="n">
        <x:f>F5-F6</x:f>
        <x:v>31525</x:v>
      </x:c>
      <x:c r="G7" s="127" t="n">
        <x:f>G5-G6</x:f>
        <x:v>36075</x:v>
      </x:c>
      <x:c r="H7" s="127" t="n">
        <x:f>H5-H6</x:f>
        <x:v>44850</x:v>
      </x:c>
      <x:c r="I7" s="127" t="n">
        <x:f>I5-I6</x:f>
        <x:v>49400</x:v>
      </x:c>
      <x:c r="J7" s="127" t="n">
        <x:f>J5-J6</x:f>
        <x:v>49400</x:v>
      </x:c>
      <x:c r="K7" s="127" t="n">
        <x:f>K5-K6</x:f>
        <x:v>53950</x:v>
      </x:c>
      <x:c r="L7" s="127" t="n">
        <x:f>L5-L6</x:f>
        <x:v>58500</x:v>
      </x:c>
      <x:c r="M7" s="127" t="n">
        <x:f>M5-M6</x:f>
        <x:v>72150</x:v>
      </x:c>
      <x:c r="N7" s="127" t="n">
        <x:f>N5-N6</x:f>
        <x:v>72150</x:v>
      </x:c>
      <x:c r="O7" s="127" t="n">
        <x:f>O5-O6</x:f>
        <x:v>76375</x:v>
      </x:c>
      <x:c r="P7" s="127" t="n">
        <x:f>P5-P6</x:f>
        <x:v>80925</x:v>
      </x:c>
      <x:c r="Q7" s="127" t="n">
        <x:f>Q5-Q6</x:f>
        <x:v>85475</x:v>
      </x:c>
      <x:c r="R7" s="127" t="n">
        <x:f>R5-R6</x:f>
        <x:v>90025</x:v>
      </x:c>
      <x:c r="S7" s="127" t="n">
        <x:f>S5-S6</x:f>
        <x:v>90025</x:v>
      </x:c>
      <x:c r="T7" s="127" t="n">
        <x:f>T5-T6</x:f>
        <x:v>94575</x:v>
      </x:c>
      <x:c r="U7" s="127" t="n">
        <x:f>U5-U6</x:f>
        <x:v>99125</x:v>
      </x:c>
      <x:c r="V7" s="127" t="n">
        <x:f>V5-V6</x:f>
        <x:v>103350</x:v>
      </x:c>
      <x:c r="W7" s="127" t="n">
        <x:f>W5-W6</x:f>
        <x:v>103350</x:v>
      </x:c>
      <x:c r="X7" s="127" t="n">
        <x:f>X5-X6</x:f>
        <x:v>112450</x:v>
      </x:c>
      <x:c r="Y7" s="127" t="n">
        <x:f>Y5-Y6</x:f>
        <x:v>117000</x:v>
      </x:c>
      <x:c r="Z7" s="127" t="n">
        <x:f>Z5-Z6</x:f>
        <x:v>202475</x:v>
      </x:c>
      <x:c r="AA7" s="127" t="n">
        <x:f>AA5-AA6</x:f>
        <x:v>211575</x:v>
      </x:c>
      <x:c r="AB7" s="127" t="n">
        <x:f>AB5-AB6</x:f>
        <x:v>220350</x:v>
      </x:c>
      <x:c r="AC7" s="127" t="n">
        <x:f>AC5-AC6</x:f>
        <x:v>229450</x:v>
      </x:c>
      <x:c r="AD7" s="127" t="n">
        <x:f>AD5-AD6</x:f>
        <x:v>247650</x:v>
      </x:c>
      <x:c r="AE7" s="127" t="n">
        <x:f>AE5-AE6</x:f>
        <x:v>238875</x:v>
      </x:c>
    </x:row>
    <x:row r="8">
      <x:c r="A8" s="93" t="str">
        <x:v>Company Artist Partnership Receipts</x:v>
      </x:c>
      <x:c r="B8" s="124" t="n">
        <x:f>Assumptions!B54</x:f>
        <x:v>0</x:v>
      </x:c>
      <x:c r="C8" s="124" t="n">
        <x:f>Assumptions!C54</x:f>
        <x:v>0</x:v>
      </x:c>
      <x:c r="D8" s="124" t="n">
        <x:f>Assumptions!D54</x:f>
        <x:v>0</x:v>
      </x:c>
      <x:c r="E8" s="124" t="n">
        <x:f>Assumptions!E54</x:f>
        <x:v>0</x:v>
      </x:c>
      <x:c r="F8" s="124" t="n">
        <x:f>Assumptions!F54</x:f>
        <x:v>0</x:v>
      </x:c>
      <x:c r="G8" s="124" t="n">
        <x:f>Assumptions!G54</x:f>
        <x:v>0</x:v>
      </x:c>
      <x:c r="H8" s="124" t="n">
        <x:f>Assumptions!H54</x:f>
        <x:v>0</x:v>
      </x:c>
      <x:c r="I8" s="124" t="n">
        <x:f>Assumptions!I54</x:f>
        <x:v>3000</x:v>
      </x:c>
      <x:c r="J8" s="124" t="n">
        <x:f>Assumptions!J54</x:f>
        <x:v>3000</x:v>
      </x:c>
      <x:c r="K8" s="124" t="n">
        <x:f>Assumptions!K54</x:f>
        <x:v>6000</x:v>
      </x:c>
      <x:c r="L8" s="124" t="n">
        <x:f>Assumptions!L54</x:f>
        <x:v>6000</x:v>
      </x:c>
      <x:c r="M8" s="124" t="n">
        <x:f>Assumptions!M54</x:f>
        <x:v>8000</x:v>
      </x:c>
      <x:c r="N8" s="124" t="n">
        <x:f>Assumptions!N54</x:f>
        <x:v>16000</x:v>
      </x:c>
      <x:c r="O8" s="124" t="n">
        <x:f>Assumptions!O54</x:f>
        <x:v>23000</x:v>
      </x:c>
      <x:c r="P8" s="124" t="n">
        <x:f>Assumptions!P54</x:f>
        <x:v>28000</x:v>
      </x:c>
      <x:c r="Q8" s="124" t="n">
        <x:f>Assumptions!Q54</x:f>
        <x:v>37000</x:v>
      </x:c>
      <x:c r="R8" s="124" t="n">
        <x:f>Assumptions!R54</x:f>
        <x:v>29000</x:v>
      </x:c>
      <x:c r="S8" s="124" t="n">
        <x:f>Assumptions!S54</x:f>
        <x:v>30000</x:v>
      </x:c>
      <x:c r="T8" s="124" t="n">
        <x:f>Assumptions!T54</x:f>
        <x:v>33000</x:v>
      </x:c>
      <x:c r="U8" s="124" t="n">
        <x:f>Assumptions!U54</x:f>
        <x:v>30000</x:v>
      </x:c>
      <x:c r="V8" s="124" t="n">
        <x:f>Assumptions!V54</x:f>
        <x:v>26500</x:v>
      </x:c>
      <x:c r="W8" s="124" t="n">
        <x:f>Assumptions!W54</x:f>
        <x:v>29500</x:v>
      </x:c>
      <x:c r="X8" s="124" t="n">
        <x:f>Assumptions!X54</x:f>
        <x:v>28500</x:v>
      </x:c>
      <x:c r="Y8" s="124" t="n">
        <x:f>Assumptions!Y54</x:f>
        <x:v>24833.3333333333</x:v>
      </x:c>
      <x:c r="Z8" s="124" t="n">
        <x:f>Assumptions!Z54</x:f>
        <x:v>33333.3333333333</x:v>
      </x:c>
      <x:c r="AA8" s="124" t="n">
        <x:f>Assumptions!AA54</x:f>
        <x:v>31666.6666666666</x:v>
      </x:c>
      <x:c r="AB8" s="124" t="n">
        <x:f>Assumptions!AB54</x:f>
        <x:v>35666.6666666666</x:v>
      </x:c>
      <x:c r="AC8" s="124" t="n">
        <x:f>Assumptions!AC54</x:f>
        <x:v>35666.6666666666</x:v>
      </x:c>
      <x:c r="AD8" s="124" t="n">
        <x:f>Assumptions!AD54</x:f>
        <x:v>30999.999999999898</x:v>
      </x:c>
      <x:c r="AE8" s="124" t="n">
        <x:f>Assumptions!AE54</x:f>
        <x:v>43866.6666666666</x:v>
      </x:c>
    </x:row>
    <x:row r="9">
      <x:c r="A9" s="152" t="str">
        <x:v>Total Operating Inflows</x:v>
      </x:c>
      <x:c r="B9" s="127" t="n">
        <x:f>B5+B8</x:f>
        <x:v>7000</x:v>
      </x:c>
      <x:c r="C9" s="127" t="n">
        <x:f>C5+C8</x:f>
        <x:v>14000</x:v>
      </x:c>
      <x:c r="D9" s="127" t="n">
        <x:f>D5+D8</x:f>
        <x:v>27500</x:v>
      </x:c>
      <x:c r="E9" s="127" t="n">
        <x:f>E5+E8</x:f>
        <x:v>34500</x:v>
      </x:c>
      <x:c r="F9" s="127" t="n">
        <x:f>F5+F8</x:f>
        <x:v>48500</x:v>
      </x:c>
      <x:c r="G9" s="127" t="n">
        <x:f>G5+G8</x:f>
        <x:v>55500</x:v>
      </x:c>
      <x:c r="H9" s="127" t="n">
        <x:f>H5+H8</x:f>
        <x:v>69000</x:v>
      </x:c>
      <x:c r="I9" s="127" t="n">
        <x:f>I5+I8</x:f>
        <x:v>79000</x:v>
      </x:c>
      <x:c r="J9" s="127" t="n">
        <x:f>J5+J8</x:f>
        <x:v>79000</x:v>
      </x:c>
      <x:c r="K9" s="127" t="n">
        <x:f>K5+K8</x:f>
        <x:v>89000</x:v>
      </x:c>
      <x:c r="L9" s="127" t="n">
        <x:f>L5+L8</x:f>
        <x:v>96000</x:v>
      </x:c>
      <x:c r="M9" s="127" t="n">
        <x:f>M5+M8</x:f>
        <x:v>119000</x:v>
      </x:c>
      <x:c r="N9" s="127" t="n">
        <x:f>N5+N8</x:f>
        <x:v>127000</x:v>
      </x:c>
      <x:c r="O9" s="127" t="n">
        <x:f>O5+O8</x:f>
        <x:v>140500</x:v>
      </x:c>
      <x:c r="P9" s="127" t="n">
        <x:f>P5+P8</x:f>
        <x:v>152500</x:v>
      </x:c>
      <x:c r="Q9" s="127" t="n">
        <x:f>Q5+Q8</x:f>
        <x:v>168500</x:v>
      </x:c>
      <x:c r="R9" s="127" t="n">
        <x:f>R5+R8</x:f>
        <x:v>167500</x:v>
      </x:c>
      <x:c r="S9" s="127" t="n">
        <x:f>S5+S8</x:f>
        <x:v>168500</x:v>
      </x:c>
      <x:c r="T9" s="127" t="n">
        <x:f>T5+T8</x:f>
        <x:v>178500</x:v>
      </x:c>
      <x:c r="U9" s="127" t="n">
        <x:f>U5+U8</x:f>
        <x:v>182500</x:v>
      </x:c>
      <x:c r="V9" s="127" t="n">
        <x:f>V5+V8</x:f>
        <x:v>185500</x:v>
      </x:c>
      <x:c r="W9" s="127" t="n">
        <x:f>W5+W8</x:f>
        <x:v>188500</x:v>
      </x:c>
      <x:c r="X9" s="127" t="n">
        <x:f>X5+X8</x:f>
        <x:v>201500</x:v>
      </x:c>
      <x:c r="Y9" s="127" t="n">
        <x:f>Y5+Y8</x:f>
        <x:v>204833.3333333333</x:v>
      </x:c>
      <x:c r="Z9" s="127" t="n">
        <x:f>Z5+Z8</x:f>
        <x:v>344833.3333333333</x:v>
      </x:c>
      <x:c r="AA9" s="127" t="n">
        <x:f>AA5+AA8</x:f>
        <x:v>357166.6666666666</x:v>
      </x:c>
      <x:c r="AB9" s="127" t="n">
        <x:f>AB5+AB8</x:f>
        <x:v>374666.6666666666</x:v>
      </x:c>
      <x:c r="AC9" s="127" t="n">
        <x:f>AC5+AC8</x:f>
        <x:v>388666.6666666666</x:v>
      </x:c>
      <x:c r="AD9" s="127" t="n">
        <x:f>AD5+AD8</x:f>
        <x:v>411999.9999999999</x:v>
      </x:c>
      <x:c r="AE9" s="127" t="n">
        <x:f>AE5+AE8</x:f>
        <x:v>411366.6666666666</x:v>
      </x:c>
    </x:row>
    <x:row r="10">
      <x:c r="A10" s="93" t="str"/>
      <x:c r="B10" s="128"/>
      <x:c r="C10" s="128"/>
      <x:c r="D10" s="128"/>
      <x:c r="E10" s="128"/>
      <x:c r="F10" s="128"/>
      <x:c r="G10" s="128"/>
      <x:c r="H10" s="128"/>
      <x:c r="I10" s="128"/>
      <x:c r="J10" s="128"/>
      <x:c r="K10" s="128"/>
      <x:c r="L10" s="128"/>
      <x:c r="M10" s="128"/>
      <x:c r="N10" s="128"/>
      <x:c r="O10" s="128"/>
      <x:c r="P10" s="128"/>
      <x:c r="Q10" s="128"/>
      <x:c r="R10" s="128"/>
      <x:c r="S10" s="128"/>
      <x:c r="T10" s="128"/>
      <x:c r="U10" s="128"/>
      <x:c r="V10" s="128"/>
      <x:c r="W10" s="128"/>
      <x:c r="X10" s="128"/>
      <x:c r="Y10" s="128"/>
      <x:c r="Z10" s="128"/>
      <x:c r="AA10" s="128"/>
      <x:c r="AB10" s="128"/>
      <x:c r="AC10" s="128"/>
      <x:c r="AD10" s="128"/>
      <x:c r="AE10" s="128"/>
    </x:row>
    <x:row r="11">
      <x:c r="A11" s="93" t="str">
        <x:v>Core Team + Operations + Founder Compensation</x:v>
      </x:c>
      <x:c r="B11" s="124" t="n">
        <x:f>Assumptions!B26</x:f>
        <x:v>45000</x:v>
      </x:c>
      <x:c r="C11" s="124" t="n">
        <x:f>Assumptions!C26</x:f>
        <x:v>45000</x:v>
      </x:c>
      <x:c r="D11" s="124" t="n">
        <x:f>Assumptions!D26</x:f>
        <x:v>45000</x:v>
      </x:c>
      <x:c r="E11" s="124" t="n">
        <x:f>Assumptions!E26</x:f>
        <x:v>45000</x:v>
      </x:c>
      <x:c r="F11" s="124" t="n">
        <x:f>Assumptions!F26</x:f>
        <x:v>45000</x:v>
      </x:c>
      <x:c r="G11" s="124" t="n">
        <x:f>Assumptions!G26</x:f>
        <x:v>45000</x:v>
      </x:c>
      <x:c r="H11" s="124" t="n">
        <x:f>Assumptions!H26</x:f>
        <x:v>70000</x:v>
      </x:c>
      <x:c r="I11" s="124" t="n">
        <x:f>Assumptions!I26</x:f>
        <x:v>70000</x:v>
      </x:c>
      <x:c r="J11" s="124" t="n">
        <x:f>Assumptions!J26</x:f>
        <x:v>70000</x:v>
      </x:c>
      <x:c r="K11" s="124" t="n">
        <x:f>Assumptions!K26</x:f>
        <x:v>70000</x:v>
      </x:c>
      <x:c r="L11" s="124" t="n">
        <x:f>Assumptions!L26</x:f>
        <x:v>70000</x:v>
      </x:c>
      <x:c r="M11" s="124" t="n">
        <x:f>Assumptions!M26</x:f>
        <x:v>70000</x:v>
      </x:c>
      <x:c r="N11" s="124" t="n">
        <x:f>Assumptions!N26</x:f>
        <x:v>70000</x:v>
      </x:c>
      <x:c r="O11" s="124" t="n">
        <x:f>Assumptions!O26</x:f>
        <x:v>70000</x:v>
      </x:c>
      <x:c r="P11" s="124" t="n">
        <x:f>Assumptions!P26</x:f>
        <x:v>70000</x:v>
      </x:c>
      <x:c r="Q11" s="124" t="n">
        <x:f>Assumptions!Q26</x:f>
        <x:v>70000</x:v>
      </x:c>
      <x:c r="R11" s="124" t="n">
        <x:f>Assumptions!R26</x:f>
        <x:v>70000</x:v>
      </x:c>
      <x:c r="S11" s="124" t="n">
        <x:f>Assumptions!S26</x:f>
        <x:v>70000</x:v>
      </x:c>
      <x:c r="T11" s="124" t="n">
        <x:f>Assumptions!T26</x:f>
        <x:v>99166.66666666667</x:v>
      </x:c>
      <x:c r="U11" s="124" t="n">
        <x:f>Assumptions!U26</x:f>
        <x:v>99166.66666666667</x:v>
      </x:c>
      <x:c r="V11" s="124" t="n">
        <x:f>Assumptions!V26</x:f>
        <x:v>99166.66666666667</x:v>
      </x:c>
      <x:c r="W11" s="124" t="n">
        <x:f>Assumptions!W26</x:f>
        <x:v>99166.66666666667</x:v>
      </x:c>
      <x:c r="X11" s="124" t="n">
        <x:f>Assumptions!X26</x:f>
        <x:v>99166.66666666667</x:v>
      </x:c>
      <x:c r="Y11" s="124" t="n">
        <x:f>Assumptions!Y26</x:f>
        <x:v>99166.66666666667</x:v>
      </x:c>
      <x:c r="Z11" s="124" t="n">
        <x:f>Assumptions!Z26</x:f>
        <x:v>99166.66666666667</x:v>
      </x:c>
      <x:c r="AA11" s="124" t="n">
        <x:f>Assumptions!AA26</x:f>
        <x:v>99166.66666666667</x:v>
      </x:c>
      <x:c r="AB11" s="124" t="n">
        <x:f>Assumptions!AB26</x:f>
        <x:v>99166.66666666667</x:v>
      </x:c>
      <x:c r="AC11" s="124" t="n">
        <x:f>Assumptions!AC26</x:f>
        <x:v>99166.66666666667</x:v>
      </x:c>
      <x:c r="AD11" s="124" t="n">
        <x:f>Assumptions!AD26</x:f>
        <x:v>99166.66666666667</x:v>
      </x:c>
      <x:c r="AE11" s="124" t="n">
        <x:f>Assumptions!AE26</x:f>
        <x:v>99166.66666666667</x:v>
      </x:c>
    </x:row>
    <x:row r="12">
      <x:c r="A12" s="93" t="str">
        <x:v>Marketing + Commercial Revenue Infrastructure</x:v>
      </x:c>
      <x:c r="B12" s="124" t="n">
        <x:f>Assumptions!B27</x:f>
        <x:v>25000</x:v>
      </x:c>
      <x:c r="C12" s="124" t="n">
        <x:f>Assumptions!C27</x:f>
        <x:v>25000</x:v>
      </x:c>
      <x:c r="D12" s="124" t="n">
        <x:f>Assumptions!D27</x:f>
        <x:v>25000</x:v>
      </x:c>
      <x:c r="E12" s="124" t="n">
        <x:f>Assumptions!E27</x:f>
        <x:v>25000</x:v>
      </x:c>
      <x:c r="F12" s="124" t="n">
        <x:f>Assumptions!F27</x:f>
        <x:v>25000</x:v>
      </x:c>
      <x:c r="G12" s="124" t="n">
        <x:f>Assumptions!G27</x:f>
        <x:v>25000</x:v>
      </x:c>
      <x:c r="H12" s="124" t="n">
        <x:f>Assumptions!H27</x:f>
        <x:v>35000</x:v>
      </x:c>
      <x:c r="I12" s="124" t="n">
        <x:f>Assumptions!I27</x:f>
        <x:v>35000</x:v>
      </x:c>
      <x:c r="J12" s="124" t="n">
        <x:f>Assumptions!J27</x:f>
        <x:v>35000</x:v>
      </x:c>
      <x:c r="K12" s="124" t="n">
        <x:f>Assumptions!K27</x:f>
        <x:v>35000</x:v>
      </x:c>
      <x:c r="L12" s="124" t="n">
        <x:f>Assumptions!L27</x:f>
        <x:v>35000</x:v>
      </x:c>
      <x:c r="M12" s="124" t="n">
        <x:f>Assumptions!M27</x:f>
        <x:v>35000</x:v>
      </x:c>
      <x:c r="N12" s="124" t="n">
        <x:f>Assumptions!N27</x:f>
        <x:v>35000</x:v>
      </x:c>
      <x:c r="O12" s="124" t="n">
        <x:f>Assumptions!O27</x:f>
        <x:v>35000</x:v>
      </x:c>
      <x:c r="P12" s="124" t="n">
        <x:f>Assumptions!P27</x:f>
        <x:v>35000</x:v>
      </x:c>
      <x:c r="Q12" s="124" t="n">
        <x:f>Assumptions!Q27</x:f>
        <x:v>35000</x:v>
      </x:c>
      <x:c r="R12" s="124" t="n">
        <x:f>Assumptions!R27</x:f>
        <x:v>35000</x:v>
      </x:c>
      <x:c r="S12" s="124" t="n">
        <x:f>Assumptions!S27</x:f>
        <x:v>35000</x:v>
      </x:c>
      <x:c r="T12" s="124" t="n">
        <x:f>Assumptions!T27</x:f>
        <x:v>44166.666666666664</x:v>
      </x:c>
      <x:c r="U12" s="124" t="n">
        <x:f>Assumptions!U27</x:f>
        <x:v>44166.666666666664</x:v>
      </x:c>
      <x:c r="V12" s="124" t="n">
        <x:f>Assumptions!V27</x:f>
        <x:v>44166.666666666664</x:v>
      </x:c>
      <x:c r="W12" s="124" t="n">
        <x:f>Assumptions!W27</x:f>
        <x:v>44166.666666666664</x:v>
      </x:c>
      <x:c r="X12" s="124" t="n">
        <x:f>Assumptions!X27</x:f>
        <x:v>44166.666666666664</x:v>
      </x:c>
      <x:c r="Y12" s="124" t="n">
        <x:f>Assumptions!Y27</x:f>
        <x:v>44166.666666666664</x:v>
      </x:c>
      <x:c r="Z12" s="124" t="n">
        <x:f>Assumptions!Z27</x:f>
        <x:v>44166.666666666664</x:v>
      </x:c>
      <x:c r="AA12" s="124" t="n">
        <x:f>Assumptions!AA27</x:f>
        <x:v>44166.666666666664</x:v>
      </x:c>
      <x:c r="AB12" s="124" t="n">
        <x:f>Assumptions!AB27</x:f>
        <x:v>44166.666666666664</x:v>
      </x:c>
      <x:c r="AC12" s="124" t="n">
        <x:f>Assumptions!AC27</x:f>
        <x:v>44166.666666666664</x:v>
      </x:c>
      <x:c r="AD12" s="124" t="n">
        <x:f>Assumptions!AD27</x:f>
        <x:v>44166.666666666664</x:v>
      </x:c>
      <x:c r="AE12" s="124" t="n">
        <x:f>Assumptions!AE27</x:f>
        <x:v>44166.666666666664</x:v>
      </x:c>
    </x:row>
    <x:row r="13">
      <x:c r="A13" s="93" t="str">
        <x:v>Legal, Rights, Finance + Technology</x:v>
      </x:c>
      <x:c r="B13" s="124" t="n">
        <x:f>Assumptions!B28</x:f>
        <x:v>15000</x:v>
      </x:c>
      <x:c r="C13" s="124" t="n">
        <x:f>Assumptions!C28</x:f>
        <x:v>15000</x:v>
      </x:c>
      <x:c r="D13" s="124" t="n">
        <x:f>Assumptions!D28</x:f>
        <x:v>15000</x:v>
      </x:c>
      <x:c r="E13" s="124" t="n">
        <x:f>Assumptions!E28</x:f>
        <x:v>15000</x:v>
      </x:c>
      <x:c r="F13" s="124" t="n">
        <x:f>Assumptions!F28</x:f>
        <x:v>15000</x:v>
      </x:c>
      <x:c r="G13" s="124" t="n">
        <x:f>Assumptions!G28</x:f>
        <x:v>15000</x:v>
      </x:c>
      <x:c r="H13" s="124" t="n">
        <x:f>Assumptions!H28</x:f>
        <x:v>7000</x:v>
      </x:c>
      <x:c r="I13" s="124" t="n">
        <x:f>Assumptions!I28</x:f>
        <x:v>7000</x:v>
      </x:c>
      <x:c r="J13" s="124" t="n">
        <x:f>Assumptions!J28</x:f>
        <x:v>7000</x:v>
      </x:c>
      <x:c r="K13" s="124" t="n">
        <x:f>Assumptions!K28</x:f>
        <x:v>7000</x:v>
      </x:c>
      <x:c r="L13" s="124" t="n">
        <x:f>Assumptions!L28</x:f>
        <x:v>7000</x:v>
      </x:c>
      <x:c r="M13" s="124" t="n">
        <x:f>Assumptions!M28</x:f>
        <x:v>7000</x:v>
      </x:c>
      <x:c r="N13" s="124" t="n">
        <x:f>Assumptions!N28</x:f>
        <x:v>7000</x:v>
      </x:c>
      <x:c r="O13" s="124" t="n">
        <x:f>Assumptions!O28</x:f>
        <x:v>7000</x:v>
      </x:c>
      <x:c r="P13" s="124" t="n">
        <x:f>Assumptions!P28</x:f>
        <x:v>7000</x:v>
      </x:c>
      <x:c r="Q13" s="124" t="n">
        <x:f>Assumptions!Q28</x:f>
        <x:v>7000</x:v>
      </x:c>
      <x:c r="R13" s="124" t="n">
        <x:f>Assumptions!R28</x:f>
        <x:v>7000</x:v>
      </x:c>
      <x:c r="S13" s="124" t="n">
        <x:f>Assumptions!S28</x:f>
        <x:v>7000</x:v>
      </x:c>
      <x:c r="T13" s="124" t="n">
        <x:f>Assumptions!T28</x:f>
        <x:v>10500</x:v>
      </x:c>
      <x:c r="U13" s="124" t="n">
        <x:f>Assumptions!U28</x:f>
        <x:v>10500</x:v>
      </x:c>
      <x:c r="V13" s="124" t="n">
        <x:f>Assumptions!V28</x:f>
        <x:v>10500</x:v>
      </x:c>
      <x:c r="W13" s="124" t="n">
        <x:f>Assumptions!W28</x:f>
        <x:v>10500</x:v>
      </x:c>
      <x:c r="X13" s="124" t="n">
        <x:f>Assumptions!X28</x:f>
        <x:v>10500</x:v>
      </x:c>
      <x:c r="Y13" s="124" t="n">
        <x:f>Assumptions!Y28</x:f>
        <x:v>10500</x:v>
      </x:c>
      <x:c r="Z13" s="124" t="n">
        <x:f>Assumptions!Z28</x:f>
        <x:v>10500</x:v>
      </x:c>
      <x:c r="AA13" s="124" t="n">
        <x:f>Assumptions!AA28</x:f>
        <x:v>10500</x:v>
      </x:c>
      <x:c r="AB13" s="124" t="n">
        <x:f>Assumptions!AB28</x:f>
        <x:v>10500</x:v>
      </x:c>
      <x:c r="AC13" s="124" t="n">
        <x:f>Assumptions!AC28</x:f>
        <x:v>10500</x:v>
      </x:c>
      <x:c r="AD13" s="124" t="n">
        <x:f>Assumptions!AD28</x:f>
        <x:v>10500</x:v>
      </x:c>
      <x:c r="AE13" s="124" t="n">
        <x:f>Assumptions!AE28</x:f>
        <x:v>10500</x:v>
      </x:c>
    </x:row>
    <x:row r="14">
      <x:c r="A14" s="93" t="str">
        <x:v>Initial Artist Capital Deployed</x:v>
      </x:c>
      <x:c r="B14" s="124" t="n">
        <x:f>Assumptions!B52</x:f>
        <x:v>0</x:v>
      </x:c>
      <x:c r="C14" s="124" t="n">
        <x:f>Assumptions!C52</x:f>
        <x:v>0</x:v>
      </x:c>
      <x:c r="D14" s="124" t="n">
        <x:f>Assumptions!D52</x:f>
        <x:v>0</x:v>
      </x:c>
      <x:c r="E14" s="124" t="n">
        <x:f>Assumptions!E52</x:f>
        <x:v>10000</x:v>
      </x:c>
      <x:c r="F14" s="124" t="n">
        <x:f>Assumptions!F52</x:f>
        <x:v>20000</x:v>
      </x:c>
      <x:c r="G14" s="124" t="n">
        <x:f>Assumptions!G52</x:f>
        <x:v>25000</x:v>
      </x:c>
      <x:c r="H14" s="124" t="n">
        <x:f>Assumptions!H52</x:f>
        <x:v>25000</x:v>
      </x:c>
      <x:c r="I14" s="124" t="n">
        <x:f>Assumptions!I52</x:f>
        <x:v>15000</x:v>
      </x:c>
      <x:c r="J14" s="124" t="n">
        <x:f>Assumptions!J52</x:f>
        <x:v>15000</x:v>
      </x:c>
      <x:c r="K14" s="124" t="n">
        <x:f>Assumptions!K52</x:f>
        <x:v>20000</x:v>
      </x:c>
      <x:c r="L14" s="124" t="n">
        <x:f>Assumptions!L52</x:f>
        <x:v>15000</x:v>
      </x:c>
      <x:c r="M14" s="124" t="n">
        <x:f>Assumptions!M52</x:f>
        <x:v>15000</x:v>
      </x:c>
      <x:c r="N14" s="124" t="n">
        <x:f>Assumptions!N52</x:f>
        <x:v>20000</x:v>
      </x:c>
      <x:c r="O14" s="124" t="n">
        <x:f>Assumptions!O52</x:f>
        <x:v>15000</x:v>
      </x:c>
      <x:c r="P14" s="124" t="n">
        <x:f>Assumptions!P52</x:f>
        <x:v>15000</x:v>
      </x:c>
      <x:c r="Q14" s="124" t="n">
        <x:f>Assumptions!Q52</x:f>
        <x:v>20000</x:v>
      </x:c>
      <x:c r="R14" s="124" t="n">
        <x:f>Assumptions!R52</x:f>
        <x:v>15000</x:v>
      </x:c>
      <x:c r="S14" s="124" t="n">
        <x:f>Assumptions!S52</x:f>
        <x:v>15000</x:v>
      </x:c>
      <x:c r="T14" s="124" t="n">
        <x:f>Assumptions!T52</x:f>
        <x:v>20000</x:v>
      </x:c>
      <x:c r="U14" s="124" t="n">
        <x:f>Assumptions!U52</x:f>
        <x:v>15000</x:v>
      </x:c>
      <x:c r="V14" s="124" t="n">
        <x:f>Assumptions!V52</x:f>
        <x:v>15000</x:v>
      </x:c>
      <x:c r="W14" s="124" t="n">
        <x:f>Assumptions!W52</x:f>
        <x:v>20000</x:v>
      </x:c>
      <x:c r="X14" s="124" t="n">
        <x:f>Assumptions!X52</x:f>
        <x:v>15000</x:v>
      </x:c>
      <x:c r="Y14" s="124" t="n">
        <x:f>Assumptions!Y52</x:f>
        <x:v>15000</x:v>
      </x:c>
      <x:c r="Z14" s="124" t="n">
        <x:f>Assumptions!Z52</x:f>
        <x:v>10000</x:v>
      </x:c>
      <x:c r="AA14" s="124" t="n">
        <x:f>Assumptions!AA52</x:f>
        <x:v>10000</x:v>
      </x:c>
      <x:c r="AB14" s="124" t="n">
        <x:f>Assumptions!AB52</x:f>
        <x:v>10000</x:v>
      </x:c>
      <x:c r="AC14" s="124" t="n">
        <x:f>Assumptions!AC52</x:f>
        <x:v>10000</x:v>
      </x:c>
      <x:c r="AD14" s="124" t="n">
        <x:f>Assumptions!AD52</x:f>
        <x:v>20000</x:v>
      </x:c>
      <x:c r="AE14" s="124" t="n">
        <x:f>Assumptions!AE52</x:f>
        <x:v>20000</x:v>
      </x:c>
    </x:row>
    <x:row r="15">
      <x:c r="A15" s="93" t="str">
        <x:v>Artist Acceleration Capital Deployed</x:v>
      </x:c>
      <x:c r="B15" s="124" t="n">
        <x:f>Assumptions!B53</x:f>
        <x:v>0</x:v>
      </x:c>
      <x:c r="C15" s="124" t="n">
        <x:f>Assumptions!C53</x:f>
        <x:v>0</x:v>
      </x:c>
      <x:c r="D15" s="124" t="n">
        <x:f>Assumptions!D53</x:f>
        <x:v>0</x:v>
      </x:c>
      <x:c r="E15" s="124" t="n">
        <x:f>Assumptions!E53</x:f>
        <x:v>0</x:v>
      </x:c>
      <x:c r="F15" s="124" t="n">
        <x:f>Assumptions!F53</x:f>
        <x:v>0</x:v>
      </x:c>
      <x:c r="G15" s="124" t="n">
        <x:f>Assumptions!G53</x:f>
        <x:v>0</x:v>
      </x:c>
      <x:c r="H15" s="124" t="n">
        <x:f>Assumptions!H53</x:f>
        <x:v>0</x:v>
      </x:c>
      <x:c r="I15" s="124" t="n">
        <x:f>Assumptions!I53</x:f>
        <x:v>0</x:v>
      </x:c>
      <x:c r="J15" s="124" t="n">
        <x:f>Assumptions!J53</x:f>
        <x:v>0</x:v>
      </x:c>
      <x:c r="K15" s="124" t="n">
        <x:f>Assumptions!K53</x:f>
        <x:v>100000</x:v>
      </x:c>
      <x:c r="L15" s="124" t="n">
        <x:f>Assumptions!L53</x:f>
        <x:v>0</x:v>
      </x:c>
      <x:c r="M15" s="124" t="n">
        <x:f>Assumptions!M53</x:f>
        <x:v>0</x:v>
      </x:c>
      <x:c r="N15" s="124" t="n">
        <x:f>Assumptions!N53</x:f>
        <x:v>0</x:v>
      </x:c>
      <x:c r="O15" s="124" t="n">
        <x:f>Assumptions!O53</x:f>
        <x:v>100000</x:v>
      </x:c>
      <x:c r="P15" s="124" t="n">
        <x:f>Assumptions!P53</x:f>
        <x:v>0</x:v>
      </x:c>
      <x:c r="Q15" s="124" t="n">
        <x:f>Assumptions!Q53</x:f>
        <x:v>0</x:v>
      </x:c>
      <x:c r="R15" s="124" t="n">
        <x:f>Assumptions!R53</x:f>
        <x:v>0</x:v>
      </x:c>
      <x:c r="S15" s="124" t="n">
        <x:f>Assumptions!S53</x:f>
        <x:v>200000</x:v>
      </x:c>
      <x:c r="T15" s="124" t="n">
        <x:f>Assumptions!T53</x:f>
        <x:v>0</x:v>
      </x:c>
      <x:c r="U15" s="124" t="n">
        <x:f>Assumptions!U53</x:f>
        <x:v>100000</x:v>
      </x:c>
      <x:c r="V15" s="124" t="n">
        <x:f>Assumptions!V53</x:f>
        <x:v>0</x:v>
      </x:c>
      <x:c r="W15" s="124" t="n">
        <x:f>Assumptions!W53</x:f>
        <x:v>100000</x:v>
      </x:c>
      <x:c r="X15" s="124" t="n">
        <x:f>Assumptions!X53</x:f>
        <x:v>0</x:v>
      </x:c>
      <x:c r="Y15" s="124" t="n">
        <x:f>Assumptions!Y53</x:f>
        <x:v>150000</x:v>
      </x:c>
      <x:c r="Z15" s="124" t="n">
        <x:f>Assumptions!Z53</x:f>
        <x:v>0</x:v>
      </x:c>
      <x:c r="AA15" s="124" t="n">
        <x:f>Assumptions!AA53</x:f>
        <x:v>100000</x:v>
      </x:c>
      <x:c r="AB15" s="124" t="n">
        <x:f>Assumptions!AB53</x:f>
        <x:v>0</x:v>
      </x:c>
      <x:c r="AC15" s="124" t="n">
        <x:f>Assumptions!AC53</x:f>
        <x:v>150000</x:v>
      </x:c>
      <x:c r="AD15" s="124" t="n">
        <x:f>Assumptions!AD53</x:f>
        <x:v>0</x:v>
      </x:c>
      <x:c r="AE15" s="124" t="n">
        <x:f>Assumptions!AE53</x:f>
        <x:v>200000</x:v>
      </x:c>
    </x:row>
    <x:row r="16">
      <x:c r="A16" s="93" t="str">
        <x:v>Contingency Utilization</x:v>
      </x:c>
      <x:c r="B16" s="124" t="n">
        <x:f>Assumptions!B55</x:f>
        <x:v>0</x:v>
      </x:c>
      <x:c r="C16" s="124" t="n">
        <x:f>Assumptions!C55</x:f>
        <x:v>0</x:v>
      </x:c>
      <x:c r="D16" s="124" t="n">
        <x:f>Assumptions!D55</x:f>
        <x:v>0</x:v>
      </x:c>
      <x:c r="E16" s="124" t="n">
        <x:f>Assumptions!E55</x:f>
        <x:v>0</x:v>
      </x:c>
      <x:c r="F16" s="124" t="n">
        <x:f>Assumptions!F55</x:f>
        <x:v>0</x:v>
      </x:c>
      <x:c r="G16" s="124" t="n">
        <x:f>Assumptions!G55</x:f>
        <x:v>0</x:v>
      </x:c>
      <x:c r="H16" s="124" t="n">
        <x:f>Assumptions!H55</x:f>
        <x:v>0</x:v>
      </x:c>
      <x:c r="I16" s="124" t="n">
        <x:f>Assumptions!I55</x:f>
        <x:v>0</x:v>
      </x:c>
      <x:c r="J16" s="124" t="n">
        <x:f>Assumptions!J55</x:f>
        <x:v>0</x:v>
      </x:c>
      <x:c r="K16" s="124" t="n">
        <x:f>Assumptions!K55</x:f>
        <x:v>0</x:v>
      </x:c>
      <x:c r="L16" s="124" t="n">
        <x:f>Assumptions!L55</x:f>
        <x:v>0</x:v>
      </x:c>
      <x:c r="M16" s="124" t="n">
        <x:f>Assumptions!M55</x:f>
        <x:v>0</x:v>
      </x:c>
      <x:c r="N16" s="124" t="n">
        <x:f>Assumptions!N55</x:f>
        <x:v>0</x:v>
      </x:c>
      <x:c r="O16" s="124" t="n">
        <x:f>Assumptions!O55</x:f>
        <x:v>0</x:v>
      </x:c>
      <x:c r="P16" s="124" t="n">
        <x:f>Assumptions!P55</x:f>
        <x:v>0</x:v>
      </x:c>
      <x:c r="Q16" s="124" t="n">
        <x:f>Assumptions!Q55</x:f>
        <x:v>0</x:v>
      </x:c>
      <x:c r="R16" s="124" t="n">
        <x:f>Assumptions!R55</x:f>
        <x:v>0</x:v>
      </x:c>
      <x:c r="S16" s="124" t="n">
        <x:f>Assumptions!S55</x:f>
        <x:v>0</x:v>
      </x:c>
      <x:c r="T16" s="124" t="n">
        <x:f>Assumptions!T55</x:f>
        <x:v>0</x:v>
      </x:c>
      <x:c r="U16" s="124" t="n">
        <x:f>Assumptions!U55</x:f>
        <x:v>0</x:v>
      </x:c>
      <x:c r="V16" s="124" t="n">
        <x:f>Assumptions!V55</x:f>
        <x:v>0</x:v>
      </x:c>
      <x:c r="W16" s="124" t="n">
        <x:f>Assumptions!W55</x:f>
        <x:v>0</x:v>
      </x:c>
      <x:c r="X16" s="124" t="n">
        <x:f>Assumptions!X55</x:f>
        <x:v>0</x:v>
      </x:c>
      <x:c r="Y16" s="124" t="n">
        <x:f>Assumptions!Y55</x:f>
        <x:v>0</x:v>
      </x:c>
      <x:c r="Z16" s="124" t="n">
        <x:f>Assumptions!Z55</x:f>
        <x:v>16666.666666666668</x:v>
      </x:c>
      <x:c r="AA16" s="124" t="n">
        <x:f>Assumptions!AA55</x:f>
        <x:v>16666.666666666668</x:v>
      </x:c>
      <x:c r="AB16" s="124" t="n">
        <x:f>Assumptions!AB55</x:f>
        <x:v>16666.666666666668</x:v>
      </x:c>
      <x:c r="AC16" s="124" t="n">
        <x:f>Assumptions!AC55</x:f>
        <x:v>16666.666666666668</x:v>
      </x:c>
      <x:c r="AD16" s="124" t="n">
        <x:f>Assumptions!AD55</x:f>
        <x:v>16666.666666666668</x:v>
      </x:c>
      <x:c r="AE16" s="124" t="n">
        <x:f>Assumptions!AE55</x:f>
        <x:v>16666.666666666668</x:v>
      </x:c>
    </x:row>
    <x:row r="17">
      <x:c r="A17" s="152" t="str">
        <x:v>Total Cash Outflows</x:v>
      </x:c>
      <x:c r="B17" s="127" t="n">
        <x:f>SUM(B6,B11:B16)</x:f>
        <x:v>87450</x:v>
      </x:c>
      <x:c r="C17" s="127" t="n">
        <x:f>SUM(C6,C11:C16)</x:f>
        <x:v>89900</x:v>
      </x:c>
      <x:c r="D17" s="127" t="n">
        <x:f>SUM(D6,D11:D16)</x:f>
        <x:v>94625</x:v>
      </x:c>
      <x:c r="E17" s="127" t="n">
        <x:f>SUM(E6,E11:E16)</x:f>
        <x:v>107075</x:v>
      </x:c>
      <x:c r="F17" s="127" t="n">
        <x:f>SUM(F6,F11:F16)</x:f>
        <x:v>121975</x:v>
      </x:c>
      <x:c r="G17" s="127" t="n">
        <x:f>SUM(G6,G11:G16)</x:f>
        <x:v>129425</x:v>
      </x:c>
      <x:c r="H17" s="127" t="n">
        <x:f>SUM(H6,H11:H16)</x:f>
        <x:v>161150</x:v>
      </x:c>
      <x:c r="I17" s="127" t="n">
        <x:f>SUM(I6,I11:I16)</x:f>
        <x:v>153600</x:v>
      </x:c>
      <x:c r="J17" s="127" t="n">
        <x:f>SUM(J6,J11:J16)</x:f>
        <x:v>153600</x:v>
      </x:c>
      <x:c r="K17" s="127" t="n">
        <x:f>SUM(K6,K11:K16)</x:f>
        <x:v>261050</x:v>
      </x:c>
      <x:c r="L17" s="127" t="n">
        <x:f>SUM(L6,L11:L16)</x:f>
        <x:v>158500</x:v>
      </x:c>
      <x:c r="M17" s="127" t="n">
        <x:f>SUM(M6,M11:M16)</x:f>
        <x:v>165850</x:v>
      </x:c>
      <x:c r="N17" s="127" t="n">
        <x:f>SUM(N6,N11:N16)</x:f>
        <x:v>170850</x:v>
      </x:c>
      <x:c r="O17" s="127" t="n">
        <x:f>SUM(O6,O11:O16)</x:f>
        <x:v>268125</x:v>
      </x:c>
      <x:c r="P17" s="127" t="n">
        <x:f>SUM(P6,P11:P16)</x:f>
        <x:v>170575</x:v>
      </x:c>
      <x:c r="Q17" s="127" t="n">
        <x:f>SUM(Q6,Q11:Q16)</x:f>
        <x:v>178025</x:v>
      </x:c>
      <x:c r="R17" s="127" t="n">
        <x:f>SUM(R6,R11:R16)</x:f>
        <x:v>175475</x:v>
      </x:c>
      <x:c r="S17" s="127" t="n">
        <x:f>SUM(S6,S11:S16)</x:f>
        <x:v>375475</x:v>
      </x:c>
      <x:c r="T17" s="127" t="n">
        <x:f>SUM(T6,T11:T16)</x:f>
        <x:v>224758.33333333334</x:v>
      </x:c>
      <x:c r="U17" s="127" t="n">
        <x:f>SUM(U6,U11:U16)</x:f>
        <x:v>322208.3333333334</x:v>
      </x:c>
      <x:c r="V17" s="127" t="n">
        <x:f>SUM(V6,V11:V16)</x:f>
        <x:v>224483.33333333334</x:v>
      </x:c>
      <x:c r="W17" s="127" t="n">
        <x:f>SUM(W6,W11:W16)</x:f>
        <x:v>329483.3333333334</x:v>
      </x:c>
      <x:c r="X17" s="127" t="n">
        <x:f>SUM(X6,X11:X16)</x:f>
        <x:v>229383.33333333334</x:v>
      </x:c>
      <x:c r="Y17" s="127" t="n">
        <x:f>SUM(Y6,Y11:Y16)</x:f>
        <x:v>381833.3333333334</x:v>
      </x:c>
      <x:c r="Z17" s="127" t="n">
        <x:f>SUM(Z6,Z11:Z16)</x:f>
        <x:v>289525</x:v>
      </x:c>
      <x:c r="AA17" s="127" t="n">
        <x:f>SUM(AA6,AA11:AA16)</x:f>
        <x:v>394425.00000000006</x:v>
      </x:c>
      <x:c r="AB17" s="127" t="n">
        <x:f>SUM(AB6,AB11:AB16)</x:f>
        <x:v>299150</x:v>
      </x:c>
      <x:c r="AC17" s="127" t="n">
        <x:f>SUM(AC6,AC11:AC16)</x:f>
        <x:v>454050.00000000006</x:v>
      </x:c>
      <x:c r="AD17" s="127" t="n">
        <x:f>SUM(AD6,AD11:AD16)</x:f>
        <x:v>323850</x:v>
      </x:c>
      <x:c r="AE17" s="127" t="n">
        <x:f>SUM(AE6,AE11:AE16)</x:f>
        <x:v>519125.00000000006</x:v>
      </x:c>
    </x:row>
    <x:row r="18">
      <x:c r="A18" s="93" t="str"/>
      <x:c r="B18" s="128"/>
      <x:c r="C18" s="128"/>
      <x:c r="D18" s="128"/>
      <x:c r="E18" s="128"/>
      <x:c r="F18" s="128"/>
      <x:c r="G18" s="128"/>
      <x:c r="H18" s="128"/>
      <x:c r="I18" s="128"/>
      <x:c r="J18" s="128"/>
      <x:c r="K18" s="128"/>
      <x:c r="L18" s="128"/>
      <x:c r="M18" s="128"/>
      <x:c r="N18" s="128"/>
      <x:c r="O18" s="128"/>
      <x:c r="P18" s="128"/>
      <x:c r="Q18" s="128"/>
      <x:c r="R18" s="128"/>
      <x:c r="S18" s="128"/>
      <x:c r="T18" s="128"/>
      <x:c r="U18" s="128"/>
      <x:c r="V18" s="128"/>
      <x:c r="W18" s="128"/>
      <x:c r="X18" s="128"/>
      <x:c r="Y18" s="128"/>
      <x:c r="Z18" s="128"/>
      <x:c r="AA18" s="128"/>
      <x:c r="AB18" s="128"/>
      <x:c r="AC18" s="128"/>
      <x:c r="AD18" s="128"/>
      <x:c r="AE18" s="128"/>
    </x:row>
    <x:row r="19">
      <x:c r="A19" s="152" t="str">
        <x:v>Net Cash Flow</x:v>
      </x:c>
      <x:c r="B19" s="127" t="n">
        <x:f>B9-B17</x:f>
        <x:v>-80450</x:v>
      </x:c>
      <x:c r="C19" s="127" t="n">
        <x:f>C9-C17</x:f>
        <x:v>-75900</x:v>
      </x:c>
      <x:c r="D19" s="127" t="n">
        <x:f>D9-D17</x:f>
        <x:v>-67125</x:v>
      </x:c>
      <x:c r="E19" s="127" t="n">
        <x:f>E9-E17</x:f>
        <x:v>-72575</x:v>
      </x:c>
      <x:c r="F19" s="127" t="n">
        <x:f>F9-F17</x:f>
        <x:v>-73475</x:v>
      </x:c>
      <x:c r="G19" s="127" t="n">
        <x:f>G9-G17</x:f>
        <x:v>-73925</x:v>
      </x:c>
      <x:c r="H19" s="127" t="n">
        <x:f>H9-H17</x:f>
        <x:v>-92150</x:v>
      </x:c>
      <x:c r="I19" s="127" t="n">
        <x:f>I9-I17</x:f>
        <x:v>-74600</x:v>
      </x:c>
      <x:c r="J19" s="127" t="n">
        <x:f>J9-J17</x:f>
        <x:v>-74600</x:v>
      </x:c>
      <x:c r="K19" s="127" t="n">
        <x:f>K9-K17</x:f>
        <x:v>-172050</x:v>
      </x:c>
      <x:c r="L19" s="127" t="n">
        <x:f>L9-L17</x:f>
        <x:v>-62500</x:v>
      </x:c>
      <x:c r="M19" s="127" t="n">
        <x:f>M9-M17</x:f>
        <x:v>-46850</x:v>
      </x:c>
      <x:c r="N19" s="127" t="n">
        <x:f>N9-N17</x:f>
        <x:v>-43850</x:v>
      </x:c>
      <x:c r="O19" s="127" t="n">
        <x:f>O9-O17</x:f>
        <x:v>-127625</x:v>
      </x:c>
      <x:c r="P19" s="127" t="n">
        <x:f>P9-P17</x:f>
        <x:v>-18075</x:v>
      </x:c>
      <x:c r="Q19" s="127" t="n">
        <x:f>Q9-Q17</x:f>
        <x:v>-9525</x:v>
      </x:c>
      <x:c r="R19" s="127" t="n">
        <x:f>R9-R17</x:f>
        <x:v>-7975</x:v>
      </x:c>
      <x:c r="S19" s="127" t="n">
        <x:f>S9-S17</x:f>
        <x:v>-206975</x:v>
      </x:c>
      <x:c r="T19" s="127" t="n">
        <x:f>T9-T17</x:f>
        <x:v>-46258.33333333334</x:v>
      </x:c>
      <x:c r="U19" s="127" t="n">
        <x:f>U9-U17</x:f>
        <x:v>-139708.33333333337</x:v>
      </x:c>
      <x:c r="V19" s="127" t="n">
        <x:f>V9-V17</x:f>
        <x:v>-38983.33333333334</x:v>
      </x:c>
      <x:c r="W19" s="127" t="n">
        <x:f>W9-W17</x:f>
        <x:v>-140983.33333333337</x:v>
      </x:c>
      <x:c r="X19" s="127" t="n">
        <x:f>X9-X17</x:f>
        <x:v>-27883.333333333343</x:v>
      </x:c>
      <x:c r="Y19" s="127" t="n">
        <x:f>Y9-Y17</x:f>
        <x:v>-177000.00000000006</x:v>
      </x:c>
      <x:c r="Z19" s="127" t="n">
        <x:f>Z9-Z17</x:f>
        <x:v>55308.333333333314</x:v>
      </x:c>
      <x:c r="AA19" s="127" t="n">
        <x:f>AA9-AA17</x:f>
        <x:v>-37258.33333333343</x:v>
      </x:c>
      <x:c r="AB19" s="127" t="n">
        <x:f>AB9-AB17</x:f>
        <x:v>75516.66666666663</x:v>
      </x:c>
      <x:c r="AC19" s="127" t="n">
        <x:f>AC9-AC17</x:f>
        <x:v>-65383.33333333343</x:v>
      </x:c>
      <x:c r="AD19" s="127" t="n">
        <x:f>AD9-AD17</x:f>
        <x:v>88149.99999999988</x:v>
      </x:c>
      <x:c r="AE19" s="127" t="n">
        <x:f>AE9-AE17</x:f>
        <x:v>-107758.33333333343</x:v>
      </x:c>
    </x:row>
    <x:row r="20">
      <x:c r="A20" s="153" t="str">
        <x:v>Ending Cash Balance</x:v>
      </x:c>
      <x:c r="B20" s="130" t="n">
        <x:f>Assumptions!$B$6+B19</x:f>
        <x:v>7919550</x:v>
      </x:c>
      <x:c r="C20" s="130" t="n">
        <x:f>B20+C19</x:f>
        <x:v>7843650</x:v>
      </x:c>
      <x:c r="D20" s="130" t="n">
        <x:f>C20+D19</x:f>
        <x:v>7776525</x:v>
      </x:c>
      <x:c r="E20" s="130" t="n">
        <x:f>D20+E19</x:f>
        <x:v>7703950</x:v>
      </x:c>
      <x:c r="F20" s="130" t="n">
        <x:f>E20+F19</x:f>
        <x:v>7630475</x:v>
      </x:c>
      <x:c r="G20" s="130" t="n">
        <x:f>F20+G19</x:f>
        <x:v>7556550</x:v>
      </x:c>
      <x:c r="H20" s="130" t="n">
        <x:f>G20+H19</x:f>
        <x:v>7464400</x:v>
      </x:c>
      <x:c r="I20" s="130" t="n">
        <x:f>H20+I19</x:f>
        <x:v>7389800</x:v>
      </x:c>
      <x:c r="J20" s="130" t="n">
        <x:f>I20+J19</x:f>
        <x:v>7315200</x:v>
      </x:c>
      <x:c r="K20" s="130" t="n">
        <x:f>J20+K19</x:f>
        <x:v>7143150</x:v>
      </x:c>
      <x:c r="L20" s="130" t="n">
        <x:f>K20+L19</x:f>
        <x:v>7080650</x:v>
      </x:c>
      <x:c r="M20" s="130" t="n">
        <x:f>L20+M19</x:f>
        <x:v>7033800</x:v>
      </x:c>
      <x:c r="N20" s="130" t="n">
        <x:f>M20+N19</x:f>
        <x:v>6989950</x:v>
      </x:c>
      <x:c r="O20" s="130" t="n">
        <x:f>N20+O19</x:f>
        <x:v>6862325</x:v>
      </x:c>
      <x:c r="P20" s="130" t="n">
        <x:f>O20+P19</x:f>
        <x:v>6844250</x:v>
      </x:c>
      <x:c r="Q20" s="130" t="n">
        <x:f>P20+Q19</x:f>
        <x:v>6834725</x:v>
      </x:c>
      <x:c r="R20" s="130" t="n">
        <x:f>Q20+R19</x:f>
        <x:v>6826750</x:v>
      </x:c>
      <x:c r="S20" s="130" t="n">
        <x:f>R20+S19</x:f>
        <x:v>6619775</x:v>
      </x:c>
      <x:c r="T20" s="130" t="n">
        <x:f>S20+T19</x:f>
        <x:v>6573516.666666667</x:v>
      </x:c>
      <x:c r="U20" s="130" t="n">
        <x:f>T20+U19</x:f>
        <x:v>6433808.333333334</x:v>
      </x:c>
      <x:c r="V20" s="130" t="n">
        <x:f>U20+V19</x:f>
        <x:v>6394825.000000001</x:v>
      </x:c>
      <x:c r="W20" s="130" t="n">
        <x:f>V20+W19</x:f>
        <x:v>6253841.666666668</x:v>
      </x:c>
      <x:c r="X20" s="130" t="n">
        <x:f>W20+X19</x:f>
        <x:v>6225958.333333335</x:v>
      </x:c>
      <x:c r="Y20" s="130" t="n">
        <x:f>X20+Y19</x:f>
        <x:v>6048958.333333335</x:v>
      </x:c>
      <x:c r="Z20" s="130" t="n">
        <x:f>Y20+Z19</x:f>
        <x:v>6104266.666666668</x:v>
      </x:c>
      <x:c r="AA20" s="130" t="n">
        <x:f>Z20+AA19</x:f>
        <x:v>6067008.333333335</x:v>
      </x:c>
      <x:c r="AB20" s="130" t="n">
        <x:f>AA20+AB19</x:f>
        <x:v>6142525.000000002</x:v>
      </x:c>
      <x:c r="AC20" s="130" t="n">
        <x:f>AB20+AC19</x:f>
        <x:v>6077141.666666669</x:v>
      </x:c>
      <x:c r="AD20" s="130" t="n">
        <x:f>AC20+AD19</x:f>
        <x:v>6165291.666666669</x:v>
      </x:c>
      <x:c r="AE20" s="130" t="n">
        <x:f>AD20+AE19</x:f>
        <x:v>6057533.333333336</x:v>
      </x:c>
    </x:row>
    <x:row r="21">
      <x:c r="A21" s="93"/>
      <x:c r="B21" s="90"/>
      <x:c r="C21" s="90"/>
      <x:c r="D21" s="90"/>
      <x:c r="E21" s="90"/>
      <x:c r="F21" s="90"/>
      <x:c r="G21" s="90"/>
      <x:c r="H21" s="90"/>
      <x:c r="I21" s="90"/>
      <x:c r="J21" s="90"/>
      <x:c r="K21" s="90"/>
      <x:c r="L21" s="90"/>
      <x:c r="M21" s="90"/>
      <x:c r="N21" s="90"/>
      <x:c r="O21" s="90"/>
      <x:c r="P21" s="90"/>
      <x:c r="Q21" s="90"/>
      <x:c r="R21" s="90"/>
      <x:c r="S21" s="90"/>
      <x:c r="T21" s="90"/>
      <x:c r="U21" s="90"/>
      <x:c r="V21" s="90"/>
      <x:c r="W21" s="90"/>
      <x:c r="X21" s="90"/>
      <x:c r="Y21" s="90"/>
      <x:c r="Z21" s="90"/>
      <x:c r="AA21" s="90"/>
      <x:c r="AB21" s="90"/>
      <x:c r="AC21" s="90"/>
      <x:c r="AD21" s="90"/>
      <x:c r="AE21" s="90"/>
    </x:row>
    <x:row r="22">
      <x:c r="A22" s="93"/>
      <x:c r="B22" s="90"/>
      <x:c r="C22" s="90"/>
      <x:c r="D22" s="90"/>
      <x:c r="E22" s="90"/>
      <x:c r="F22" s="90"/>
      <x:c r="G22" s="90"/>
      <x:c r="H22" s="90"/>
      <x:c r="I22" s="90"/>
      <x:c r="J22" s="90"/>
      <x:c r="K22" s="90"/>
      <x:c r="L22" s="90"/>
      <x:c r="M22" s="90"/>
      <x:c r="N22" s="90"/>
      <x:c r="O22" s="90"/>
      <x:c r="P22" s="90"/>
      <x:c r="Q22" s="90"/>
      <x:c r="R22" s="90"/>
      <x:c r="S22" s="90"/>
      <x:c r="T22" s="90"/>
      <x:c r="U22" s="90"/>
      <x:c r="V22" s="90"/>
      <x:c r="W22" s="90"/>
      <x:c r="X22" s="90"/>
      <x:c r="Y22" s="90"/>
      <x:c r="Z22" s="90"/>
      <x:c r="AA22" s="90"/>
      <x:c r="AB22" s="90"/>
      <x:c r="AC22" s="90"/>
      <x:c r="AD22" s="90"/>
      <x:c r="AE22" s="90"/>
    </x:row>
    <x:row r="23" ht="20" customHeight="1">
      <x:c r="A23" s="148" t="str">
        <x:v>30-MONTH CASE SUMMARY</x:v>
      </x:c>
      <x:c r="B23" s="91" t="str">
        <x:v>30-MONTH CASE SUMMARY</x:v>
      </x:c>
      <x:c r="C23" s="91" t="str">
        <x:v>30-MONTH CASE SUMMARY</x:v>
      </x:c>
      <x:c r="D23" s="91" t="str">
        <x:v>30-MONTH CASE SUMMARY</x:v>
      </x:c>
      <x:c r="E23" s="91" t="str">
        <x:v>30-MONTH CASE SUMMARY</x:v>
      </x:c>
      <x:c r="F23" s="91" t="str">
        <x:v>30-MONTH CASE SUMMARY</x:v>
      </x:c>
      <x:c r="G23" s="90"/>
      <x:c r="H23" s="91" t="str">
        <x:v> </x:v>
      </x:c>
      <x:c r="I23" s="91" t="str">
        <x:v> </x:v>
      </x:c>
      <x:c r="J23" s="91" t="str">
        <x:v> </x:v>
      </x:c>
      <x:c r="K23" s="91" t="str">
        <x:v> </x:v>
      </x:c>
      <x:c r="L23" s="91" t="str">
        <x:v> </x:v>
      </x:c>
      <x:c r="M23" s="91" t="str">
        <x:v> </x:v>
      </x:c>
      <x:c r="N23" s="90"/>
      <x:c r="O23" s="90"/>
      <x:c r="P23" s="90"/>
      <x:c r="Q23" s="90"/>
      <x:c r="R23" s="90"/>
      <x:c r="S23" s="90"/>
      <x:c r="T23" s="90"/>
      <x:c r="U23" s="90"/>
      <x:c r="V23" s="90"/>
      <x:c r="W23" s="90"/>
      <x:c r="X23" s="90"/>
      <x:c r="Y23" s="90"/>
      <x:c r="Z23" s="90"/>
      <x:c r="AA23" s="90"/>
      <x:c r="AB23" s="90"/>
      <x:c r="AC23" s="90"/>
      <x:c r="AD23" s="90"/>
      <x:c r="AE23" s="90"/>
    </x:row>
    <x:row r="24">
      <x:c r="A24" s="92" t="str">
        <x:v>Metric</x:v>
      </x:c>
      <x:c r="B24" s="116" t="str">
        <x:v>Value</x:v>
      </x:c>
      <x:c r="C24" s="90"/>
      <x:c r="D24" s="90"/>
      <x:c r="E24" s="90"/>
      <x:c r="F24" s="90"/>
      <x:c r="G24" s="90"/>
      <x:c r="H24" s="116" t="str">
        <x:v>Protected / Undeployed Reserves</x:v>
      </x:c>
      <x:c r="I24" s="116" t="str">
        <x:v>Value</x:v>
      </x:c>
      <x:c r="J24" s="90"/>
      <x:c r="K24" s="90"/>
      <x:c r="L24" s="90"/>
      <x:c r="M24" s="90"/>
      <x:c r="N24" s="90"/>
      <x:c r="O24" s="90"/>
      <x:c r="P24" s="90"/>
      <x:c r="Q24" s="90"/>
      <x:c r="R24" s="90"/>
      <x:c r="S24" s="90"/>
      <x:c r="T24" s="90"/>
      <x:c r="U24" s="90"/>
      <x:c r="V24" s="90"/>
      <x:c r="W24" s="90"/>
      <x:c r="X24" s="90"/>
      <x:c r="Y24" s="90"/>
      <x:c r="Z24" s="90"/>
      <x:c r="AA24" s="90"/>
      <x:c r="AB24" s="90"/>
      <x:c r="AC24" s="90"/>
      <x:c r="AD24" s="90"/>
      <x:c r="AE24" s="90"/>
    </x:row>
    <x:row r="25">
      <x:c r="A25" s="93" t="str">
        <x:v>Opening Capital</x:v>
      </x:c>
      <x:c r="B25" s="124" t="n">
        <x:f>Assumptions!$B$6</x:f>
        <x:v>8000000</x:v>
      </x:c>
      <x:c r="C25" s="90"/>
      <x:c r="D25" s="90"/>
      <x:c r="E25" s="90"/>
      <x:c r="F25" s="90"/>
      <x:c r="G25" s="90"/>
      <x:c r="H25" s="90" t="str">
        <x:v>Initial Artist Reserve Remaining</x:v>
      </x:c>
      <x:c r="I25" s="124" t="n">
        <x:f>Assumptions!$B$12-B29</x:f>
        <x:v>1560000</x:v>
      </x:c>
      <x:c r="J25" s="90"/>
      <x:c r="K25" s="90"/>
      <x:c r="L25" s="90"/>
      <x:c r="M25" s="90"/>
      <x:c r="N25" s="90"/>
      <x:c r="O25" s="90"/>
      <x:c r="P25" s="90"/>
      <x:c r="Q25" s="90"/>
      <x:c r="R25" s="90"/>
      <x:c r="S25" s="90"/>
      <x:c r="T25" s="90"/>
      <x:c r="U25" s="90"/>
      <x:c r="V25" s="90"/>
      <x:c r="W25" s="90"/>
      <x:c r="X25" s="90"/>
      <x:c r="Y25" s="90"/>
      <x:c r="Z25" s="90"/>
      <x:c r="AA25" s="90"/>
      <x:c r="AB25" s="90"/>
      <x:c r="AC25" s="90"/>
      <x:c r="AD25" s="90"/>
      <x:c r="AE25" s="90"/>
    </x:row>
    <x:row r="26">
      <x:c r="A26" s="93" t="str">
        <x:v>Commercial Services Revenue</x:v>
      </x:c>
      <x:c r="B26" s="125" t="n">
        <x:f>SUM(B5:AE5)</x:f>
        <x:v>4500000</x:v>
      </x:c>
      <x:c r="C26" s="90"/>
      <x:c r="D26" s="90"/>
      <x:c r="E26" s="90"/>
      <x:c r="F26" s="90"/>
      <x:c r="G26" s="90"/>
      <x:c r="H26" s="90" t="str">
        <x:v>Acceleration Reserve Remaining</x:v>
      </x:c>
      <x:c r="I26" s="124" t="n">
        <x:f>Assumptions!$B$13-B30</x:f>
        <x:v>400000</x:v>
      </x:c>
      <x:c r="J26" s="90"/>
      <x:c r="K26" s="90"/>
      <x:c r="L26" s="90"/>
      <x:c r="M26" s="90"/>
      <x:c r="N26" s="90"/>
      <x:c r="O26" s="90"/>
      <x:c r="P26" s="90"/>
      <x:c r="Q26" s="90"/>
      <x:c r="R26" s="90"/>
      <x:c r="S26" s="90"/>
      <x:c r="T26" s="90"/>
      <x:c r="U26" s="90"/>
      <x:c r="V26" s="90"/>
      <x:c r="W26" s="90"/>
      <x:c r="X26" s="90"/>
      <x:c r="Y26" s="90"/>
      <x:c r="Z26" s="90"/>
      <x:c r="AA26" s="90"/>
      <x:c r="AB26" s="90"/>
      <x:c r="AC26" s="90"/>
      <x:c r="AD26" s="90"/>
      <x:c r="AE26" s="90"/>
    </x:row>
    <x:row r="27">
      <x:c r="A27" s="93" t="str">
        <x:v>Commercial Services Contribution</x:v>
      </x:c>
      <x:c r="B27" s="125" t="n">
        <x:f>SUM(B7:AE7)</x:f>
        <x:v>2925000</x:v>
      </x:c>
      <x:c r="C27" s="90"/>
      <x:c r="D27" s="90"/>
      <x:c r="E27" s="90"/>
      <x:c r="F27" s="90"/>
      <x:c r="G27" s="90"/>
      <x:c r="H27" s="90" t="str">
        <x:v>Contingency Reserve Remaining</x:v>
      </x:c>
      <x:c r="I27" s="124" t="n">
        <x:f>Assumptions!$B$14-SUM(B16:AE16)</x:f>
        <x:v>600000</x:v>
      </x:c>
      <x:c r="J27" s="90"/>
      <x:c r="K27" s="90"/>
      <x:c r="L27" s="90"/>
      <x:c r="M27" s="90"/>
      <x:c r="N27" s="90"/>
      <x:c r="O27" s="90"/>
      <x:c r="P27" s="90"/>
      <x:c r="Q27" s="90"/>
      <x:c r="R27" s="90"/>
      <x:c r="S27" s="90"/>
      <x:c r="T27" s="90"/>
      <x:c r="U27" s="90"/>
      <x:c r="V27" s="90"/>
      <x:c r="W27" s="90"/>
      <x:c r="X27" s="90"/>
      <x:c r="Y27" s="90"/>
      <x:c r="Z27" s="90"/>
      <x:c r="AA27" s="90"/>
      <x:c r="AB27" s="90"/>
      <x:c r="AC27" s="90"/>
      <x:c r="AD27" s="90"/>
      <x:c r="AE27" s="90"/>
    </x:row>
    <x:row r="28">
      <x:c r="A28" s="93" t="str">
        <x:v>Artist Partnership Receipts</x:v>
      </x:c>
      <x:c r="B28" s="125" t="n">
        <x:f>SUM(B8:AE8)</x:f>
        <x:v>572533.333333333</x:v>
      </x:c>
      <x:c r="C28" s="90"/>
      <x:c r="D28" s="90"/>
      <x:c r="E28" s="90"/>
      <x:c r="F28" s="90"/>
      <x:c r="G28" s="90"/>
      <x:c r="H28" s="90" t="str">
        <x:v>Total Protected Reserves</x:v>
      </x:c>
      <x:c r="I28" s="131" t="n">
        <x:f>SUM(I25:I27)</x:f>
        <x:v>2560000</x:v>
      </x:c>
      <x:c r="J28" s="90"/>
      <x:c r="K28" s="90"/>
      <x:c r="L28" s="90"/>
      <x:c r="M28" s="90"/>
      <x:c r="N28" s="90"/>
      <x:c r="O28" s="90"/>
      <x:c r="P28" s="90"/>
      <x:c r="Q28" s="90"/>
      <x:c r="R28" s="90"/>
      <x:c r="S28" s="90"/>
      <x:c r="T28" s="90"/>
      <x:c r="U28" s="90"/>
      <x:c r="V28" s="90"/>
      <x:c r="W28" s="90"/>
      <x:c r="X28" s="90"/>
      <x:c r="Y28" s="90"/>
      <x:c r="Z28" s="90"/>
      <x:c r="AA28" s="90"/>
      <x:c r="AB28" s="90"/>
      <x:c r="AC28" s="90"/>
      <x:c r="AD28" s="90"/>
      <x:c r="AE28" s="90"/>
    </x:row>
    <x:row r="29">
      <x:c r="A29" s="93" t="str">
        <x:v>Initial Artist Capital Deployed</x:v>
      </x:c>
      <x:c r="B29" s="125" t="n">
        <x:f>SUM(B14:AE14)</x:f>
        <x:v>440000</x:v>
      </x:c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  <x:c r="M29" s="90"/>
      <x:c r="N29" s="90"/>
      <x:c r="O29" s="90"/>
      <x:c r="P29" s="90"/>
      <x:c r="Q29" s="90"/>
      <x:c r="R29" s="90"/>
      <x:c r="S29" s="90"/>
      <x:c r="T29" s="90"/>
      <x:c r="U29" s="90"/>
      <x:c r="V29" s="90"/>
      <x:c r="W29" s="90"/>
      <x:c r="X29" s="90"/>
      <x:c r="Y29" s="90"/>
      <x:c r="Z29" s="90"/>
      <x:c r="AA29" s="90"/>
      <x:c r="AB29" s="90"/>
      <x:c r="AC29" s="90"/>
      <x:c r="AD29" s="90"/>
      <x:c r="AE29" s="90"/>
    </x:row>
    <x:row r="30">
      <x:c r="A30" s="93" t="str">
        <x:v>Artist Acceleration Deployed</x:v>
      </x:c>
      <x:c r="B30" s="125" t="n">
        <x:f>SUM(B15:AE15)</x:f>
        <x:v>1200000</x:v>
      </x:c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  <x:c r="M30" s="90"/>
      <x:c r="N30" s="90"/>
      <x:c r="O30" s="90"/>
      <x:c r="P30" s="90"/>
      <x:c r="Q30" s="90"/>
      <x:c r="R30" s="90"/>
      <x:c r="S30" s="90"/>
      <x:c r="T30" s="90"/>
      <x:c r="U30" s="90"/>
      <x:c r="V30" s="90"/>
      <x:c r="W30" s="90"/>
      <x:c r="X30" s="90"/>
      <x:c r="Y30" s="90"/>
      <x:c r="Z30" s="90"/>
      <x:c r="AA30" s="90"/>
      <x:c r="AB30" s="90"/>
      <x:c r="AC30" s="90"/>
      <x:c r="AD30" s="90"/>
      <x:c r="AE30" s="90"/>
    </x:row>
    <x:row r="31">
      <x:c r="A31" s="93" t="str">
        <x:v>Total Cash Outflows</x:v>
      </x:c>
      <x:c r="B31" s="125" t="n">
        <x:f>SUM(B17:AE17)</x:f>
        <x:v>7015000</x:v>
      </x:c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  <x:c r="M31" s="90"/>
      <x:c r="N31" s="90"/>
      <x:c r="O31" s="90"/>
      <x:c r="P31" s="90"/>
      <x:c r="Q31" s="90"/>
      <x:c r="R31" s="90"/>
      <x:c r="S31" s="90"/>
      <x:c r="T31" s="90"/>
      <x:c r="U31" s="90"/>
      <x:c r="V31" s="90"/>
      <x:c r="W31" s="90"/>
      <x:c r="X31" s="90"/>
      <x:c r="Y31" s="90"/>
      <x:c r="Z31" s="90"/>
      <x:c r="AA31" s="90"/>
      <x:c r="AB31" s="90"/>
      <x:c r="AC31" s="90"/>
      <x:c r="AD31" s="90"/>
      <x:c r="AE31" s="90"/>
    </x:row>
    <x:row r="32">
      <x:c r="A32" s="93" t="str">
        <x:v>Ending Cash</x:v>
      </x:c>
      <x:c r="B32" s="125" t="n">
        <x:f>AE20</x:f>
        <x:v>6057533.333333336</x:v>
      </x:c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  <x:c r="M32" s="90"/>
      <x:c r="N32" s="90"/>
      <x:c r="O32" s="90"/>
      <x:c r="P32" s="90"/>
      <x:c r="Q32" s="90"/>
      <x:c r="R32" s="90"/>
      <x:c r="S32" s="90"/>
      <x:c r="T32" s="90"/>
      <x:c r="U32" s="90"/>
      <x:c r="V32" s="90"/>
      <x:c r="W32" s="90"/>
      <x:c r="X32" s="90"/>
      <x:c r="Y32" s="90"/>
      <x:c r="Z32" s="90"/>
      <x:c r="AA32" s="90"/>
      <x:c r="AB32" s="90"/>
      <x:c r="AC32" s="90"/>
      <x:c r="AD32" s="90"/>
      <x:c r="AE32" s="90"/>
    </x:row>
    <x:row r="33">
      <x:c r="A33" s="93" t="str">
        <x:v>Minimum Cash Balance</x:v>
      </x:c>
      <x:c r="B33" s="125" t="n">
        <x:f>MIN(B20:AE20)</x:f>
        <x:v>6048958.333333335</x:v>
      </x:c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  <x:c r="M33" s="90"/>
      <x:c r="N33" s="90"/>
      <x:c r="O33" s="90"/>
      <x:c r="P33" s="90"/>
      <x:c r="Q33" s="90"/>
      <x:c r="R33" s="90"/>
      <x:c r="S33" s="90"/>
      <x:c r="T33" s="90"/>
      <x:c r="U33" s="90"/>
      <x:c r="V33" s="90"/>
      <x:c r="W33" s="90"/>
      <x:c r="X33" s="90"/>
      <x:c r="Y33" s="90"/>
      <x:c r="Z33" s="90"/>
      <x:c r="AA33" s="90"/>
      <x:c r="AB33" s="90"/>
      <x:c r="AC33" s="90"/>
      <x:c r="AD33" s="90"/>
      <x:c r="AE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  <x:c r="M34" s="90"/>
      <x:c r="N34" s="90"/>
      <x:c r="O34" s="90"/>
      <x:c r="P34" s="90"/>
      <x:c r="Q34" s="90"/>
      <x:c r="R34" s="90"/>
      <x:c r="S34" s="90"/>
      <x:c r="T34" s="90"/>
      <x:c r="U34" s="90"/>
      <x:c r="V34" s="90"/>
      <x:c r="W34" s="90"/>
      <x:c r="X34" s="90"/>
      <x:c r="Y34" s="90"/>
      <x:c r="Z34" s="90"/>
      <x:c r="AA34" s="90"/>
      <x:c r="AB34" s="90"/>
      <x:c r="AC34" s="90"/>
      <x:c r="AD34" s="90"/>
      <x:c r="AE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  <x:c r="M35" s="90"/>
      <x:c r="N35" s="90"/>
      <x:c r="O35" s="90"/>
      <x:c r="P35" s="90"/>
      <x:c r="Q35" s="90"/>
      <x:c r="R35" s="90"/>
      <x:c r="S35" s="90"/>
      <x:c r="T35" s="90"/>
      <x:c r="U35" s="90"/>
      <x:c r="V35" s="90"/>
      <x:c r="W35" s="90"/>
      <x:c r="X35" s="90"/>
      <x:c r="Y35" s="90"/>
      <x:c r="Z35" s="90"/>
      <x:c r="AA35" s="90"/>
      <x:c r="AB35" s="90"/>
      <x:c r="AC35" s="90"/>
      <x:c r="AD35" s="90"/>
      <x:c r="AE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  <x:c r="M36" s="90"/>
      <x:c r="N36" s="90"/>
      <x:c r="O36" s="90"/>
      <x:c r="P36" s="90"/>
      <x:c r="Q36" s="90"/>
      <x:c r="R36" s="90"/>
      <x:c r="S36" s="90"/>
      <x:c r="T36" s="90"/>
      <x:c r="U36" s="90"/>
      <x:c r="V36" s="90"/>
      <x:c r="W36" s="90"/>
      <x:c r="X36" s="90"/>
      <x:c r="Y36" s="90"/>
      <x:c r="Z36" s="90"/>
      <x:c r="AA36" s="90"/>
      <x:c r="AB36" s="90"/>
      <x:c r="AC36" s="90"/>
      <x:c r="AD36" s="90"/>
      <x:c r="AE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  <x:c r="M37" s="90"/>
      <x:c r="N37" s="90"/>
      <x:c r="O37" s="90"/>
      <x:c r="P37" s="90"/>
      <x:c r="Q37" s="90"/>
      <x:c r="R37" s="90"/>
      <x:c r="S37" s="90"/>
      <x:c r="T37" s="90"/>
      <x:c r="U37" s="90"/>
      <x:c r="V37" s="90"/>
      <x:c r="W37" s="90"/>
      <x:c r="X37" s="90"/>
      <x:c r="Y37" s="90"/>
      <x:c r="Z37" s="90"/>
      <x:c r="AA37" s="90"/>
      <x:c r="AB37" s="90"/>
      <x:c r="AC37" s="90"/>
      <x:c r="AD37" s="90"/>
      <x:c r="AE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  <x:c r="M38" s="90"/>
      <x:c r="N38" s="90"/>
      <x:c r="O38" s="90"/>
      <x:c r="P38" s="90"/>
      <x:c r="Q38" s="90"/>
      <x:c r="R38" s="90"/>
      <x:c r="S38" s="90"/>
      <x:c r="T38" s="90"/>
      <x:c r="U38" s="90"/>
      <x:c r="V38" s="90"/>
      <x:c r="W38" s="90"/>
      <x:c r="X38" s="90"/>
      <x:c r="Y38" s="90"/>
      <x:c r="Z38" s="90"/>
      <x:c r="AA38" s="90"/>
      <x:c r="AB38" s="90"/>
      <x:c r="AC38" s="90"/>
      <x:c r="AD38" s="90"/>
      <x:c r="AE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  <x:c r="M39" s="90"/>
      <x:c r="N39" s="90"/>
      <x:c r="O39" s="90"/>
      <x:c r="P39" s="90"/>
      <x:c r="Q39" s="90"/>
      <x:c r="R39" s="90"/>
      <x:c r="S39" s="90"/>
      <x:c r="T39" s="90"/>
      <x:c r="U39" s="90"/>
      <x:c r="V39" s="90"/>
      <x:c r="W39" s="90"/>
      <x:c r="X39" s="90"/>
      <x:c r="Y39" s="90"/>
      <x:c r="Z39" s="90"/>
      <x:c r="AA39" s="90"/>
      <x:c r="AB39" s="90"/>
      <x:c r="AC39" s="90"/>
      <x:c r="AD39" s="90"/>
      <x:c r="AE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  <x:c r="M40" s="90"/>
      <x:c r="N40" s="90"/>
      <x:c r="O40" s="90"/>
      <x:c r="P40" s="90"/>
      <x:c r="Q40" s="90"/>
      <x:c r="R40" s="90"/>
      <x:c r="S40" s="90"/>
      <x:c r="T40" s="90"/>
      <x:c r="U40" s="90"/>
      <x:c r="V40" s="90"/>
      <x:c r="W40" s="90"/>
      <x:c r="X40" s="90"/>
      <x:c r="Y40" s="90"/>
      <x:c r="Z40" s="90"/>
      <x:c r="AA40" s="90"/>
      <x:c r="AB40" s="90"/>
      <x:c r="AC40" s="90"/>
      <x:c r="AD40" s="90"/>
      <x:c r="AE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  <x:c r="M41" s="90"/>
      <x:c r="N41" s="90"/>
      <x:c r="O41" s="90"/>
      <x:c r="P41" s="90"/>
      <x:c r="Q41" s="90"/>
      <x:c r="R41" s="90"/>
      <x:c r="S41" s="90"/>
      <x:c r="T41" s="90"/>
      <x:c r="U41" s="90"/>
      <x:c r="V41" s="90"/>
      <x:c r="W41" s="90"/>
      <x:c r="X41" s="90"/>
      <x:c r="Y41" s="90"/>
      <x:c r="Z41" s="90"/>
      <x:c r="AA41" s="90"/>
      <x:c r="AB41" s="90"/>
      <x:c r="AC41" s="90"/>
      <x:c r="AD41" s="90"/>
      <x:c r="AE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  <x:c r="M42" s="90"/>
      <x:c r="N42" s="90"/>
      <x:c r="O42" s="90"/>
      <x:c r="P42" s="90"/>
      <x:c r="Q42" s="90"/>
      <x:c r="R42" s="90"/>
      <x:c r="S42" s="90"/>
      <x:c r="T42" s="90"/>
      <x:c r="U42" s="90"/>
      <x:c r="V42" s="90"/>
      <x:c r="W42" s="90"/>
      <x:c r="X42" s="90"/>
      <x:c r="Y42" s="90"/>
      <x:c r="Z42" s="90"/>
      <x:c r="AA42" s="90"/>
      <x:c r="AB42" s="90"/>
      <x:c r="AC42" s="90"/>
      <x:c r="AD42" s="90"/>
      <x:c r="AE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  <x:c r="M43" s="90"/>
      <x:c r="N43" s="90"/>
      <x:c r="O43" s="90"/>
      <x:c r="P43" s="90"/>
      <x:c r="Q43" s="90"/>
      <x:c r="R43" s="90"/>
      <x:c r="S43" s="90"/>
      <x:c r="T43" s="90"/>
      <x:c r="U43" s="90"/>
      <x:c r="V43" s="90"/>
      <x:c r="W43" s="90"/>
      <x:c r="X43" s="90"/>
      <x:c r="Y43" s="90"/>
      <x:c r="Z43" s="90"/>
      <x:c r="AA43" s="90"/>
      <x:c r="AB43" s="90"/>
      <x:c r="AC43" s="90"/>
      <x:c r="AD43" s="90"/>
      <x:c r="AE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  <x:c r="M44" s="90"/>
      <x:c r="N44" s="90"/>
      <x:c r="O44" s="90"/>
      <x:c r="P44" s="90"/>
      <x:c r="Q44" s="90"/>
      <x:c r="R44" s="90"/>
      <x:c r="S44" s="90"/>
      <x:c r="T44" s="90"/>
      <x:c r="U44" s="90"/>
      <x:c r="V44" s="90"/>
      <x:c r="W44" s="90"/>
      <x:c r="X44" s="90"/>
      <x:c r="Y44" s="90"/>
      <x:c r="Z44" s="90"/>
      <x:c r="AA44" s="90"/>
      <x:c r="AB44" s="90"/>
      <x:c r="AC44" s="90"/>
      <x:c r="AD44" s="90"/>
      <x:c r="AE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  <x:c r="M45" s="90"/>
      <x:c r="N45" s="90"/>
      <x:c r="O45" s="90"/>
      <x:c r="P45" s="90"/>
      <x:c r="Q45" s="90"/>
      <x:c r="R45" s="90"/>
      <x:c r="S45" s="90"/>
      <x:c r="T45" s="90"/>
      <x:c r="U45" s="90"/>
      <x:c r="V45" s="90"/>
      <x:c r="W45" s="90"/>
      <x:c r="X45" s="90"/>
      <x:c r="Y45" s="90"/>
      <x:c r="Z45" s="90"/>
      <x:c r="AA45" s="90"/>
      <x:c r="AB45" s="90"/>
      <x:c r="AC45" s="90"/>
      <x:c r="AD45" s="90"/>
      <x:c r="AE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  <x:c r="M46" s="90"/>
      <x:c r="N46" s="90"/>
      <x:c r="O46" s="90"/>
      <x:c r="P46" s="90"/>
      <x:c r="Q46" s="90"/>
      <x:c r="R46" s="90"/>
      <x:c r="S46" s="90"/>
      <x:c r="T46" s="90"/>
      <x:c r="U46" s="90"/>
      <x:c r="V46" s="90"/>
      <x:c r="W46" s="90"/>
      <x:c r="X46" s="90"/>
      <x:c r="Y46" s="90"/>
      <x:c r="Z46" s="90"/>
      <x:c r="AA46" s="90"/>
      <x:c r="AB46" s="90"/>
      <x:c r="AC46" s="90"/>
      <x:c r="AD46" s="90"/>
      <x:c r="AE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  <x:c r="M47" s="90"/>
      <x:c r="N47" s="90"/>
      <x:c r="O47" s="90"/>
      <x:c r="P47" s="90"/>
      <x:c r="Q47" s="90"/>
      <x:c r="R47" s="90"/>
      <x:c r="S47" s="90"/>
      <x:c r="T47" s="90"/>
      <x:c r="U47" s="90"/>
      <x:c r="V47" s="90"/>
      <x:c r="W47" s="90"/>
      <x:c r="X47" s="90"/>
      <x:c r="Y47" s="90"/>
      <x:c r="Z47" s="90"/>
      <x:c r="AA47" s="90"/>
      <x:c r="AB47" s="90"/>
      <x:c r="AC47" s="90"/>
      <x:c r="AD47" s="90"/>
      <x:c r="AE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  <x:c r="M48" s="90"/>
      <x:c r="N48" s="90"/>
      <x:c r="O48" s="90"/>
      <x:c r="P48" s="90"/>
      <x:c r="Q48" s="90"/>
      <x:c r="R48" s="90"/>
      <x:c r="S48" s="90"/>
      <x:c r="T48" s="90"/>
      <x:c r="U48" s="90"/>
      <x:c r="V48" s="90"/>
      <x:c r="W48" s="90"/>
      <x:c r="X48" s="90"/>
      <x:c r="Y48" s="90"/>
      <x:c r="Z48" s="90"/>
      <x:c r="AA48" s="90"/>
      <x:c r="AB48" s="90"/>
      <x:c r="AC48" s="90"/>
      <x:c r="AD48" s="90"/>
      <x:c r="AE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  <x:c r="M49" s="90"/>
      <x:c r="N49" s="90"/>
      <x:c r="O49" s="90"/>
      <x:c r="P49" s="90"/>
      <x:c r="Q49" s="90"/>
      <x:c r="R49" s="90"/>
      <x:c r="S49" s="90"/>
      <x:c r="T49" s="90"/>
      <x:c r="U49" s="90"/>
      <x:c r="V49" s="90"/>
      <x:c r="W49" s="90"/>
      <x:c r="X49" s="90"/>
      <x:c r="Y49" s="90"/>
      <x:c r="Z49" s="90"/>
      <x:c r="AA49" s="90"/>
      <x:c r="AB49" s="90"/>
      <x:c r="AC49" s="90"/>
      <x:c r="AD49" s="90"/>
      <x:c r="AE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  <x:c r="M50" s="90"/>
      <x:c r="N50" s="90"/>
      <x:c r="O50" s="90"/>
      <x:c r="P50" s="90"/>
      <x:c r="Q50" s="90"/>
      <x:c r="R50" s="90"/>
      <x:c r="S50" s="90"/>
      <x:c r="T50" s="90"/>
      <x:c r="U50" s="90"/>
      <x:c r="V50" s="90"/>
      <x:c r="W50" s="90"/>
      <x:c r="X50" s="90"/>
      <x:c r="Y50" s="90"/>
      <x:c r="Z50" s="90"/>
      <x:c r="AA50" s="90"/>
      <x:c r="AB50" s="90"/>
      <x:c r="AC50" s="90"/>
      <x:c r="AD50" s="90"/>
      <x:c r="AE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  <x:c r="M51" s="90"/>
      <x:c r="N51" s="90"/>
      <x:c r="O51" s="90"/>
      <x:c r="P51" s="90"/>
      <x:c r="Q51" s="90"/>
      <x:c r="R51" s="90"/>
      <x:c r="S51" s="90"/>
      <x:c r="T51" s="90"/>
      <x:c r="U51" s="90"/>
      <x:c r="V51" s="90"/>
      <x:c r="W51" s="90"/>
      <x:c r="X51" s="90"/>
      <x:c r="Y51" s="90"/>
      <x:c r="Z51" s="90"/>
      <x:c r="AA51" s="90"/>
      <x:c r="AB51" s="90"/>
      <x:c r="AC51" s="90"/>
      <x:c r="AD51" s="90"/>
      <x:c r="AE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  <x:c r="M52" s="90"/>
      <x:c r="N52" s="90"/>
      <x:c r="O52" s="90"/>
      <x:c r="P52" s="90"/>
      <x:c r="Q52" s="90"/>
      <x:c r="R52" s="90"/>
      <x:c r="S52" s="90"/>
      <x:c r="T52" s="90"/>
      <x:c r="U52" s="90"/>
      <x:c r="V52" s="90"/>
      <x:c r="W52" s="90"/>
      <x:c r="X52" s="90"/>
      <x:c r="Y52" s="90"/>
      <x:c r="Z52" s="90"/>
      <x:c r="AA52" s="90"/>
      <x:c r="AB52" s="90"/>
      <x:c r="AC52" s="90"/>
      <x:c r="AD52" s="90"/>
      <x:c r="AE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  <x:c r="M53" s="90"/>
      <x:c r="N53" s="90"/>
      <x:c r="O53" s="90"/>
      <x:c r="P53" s="90"/>
      <x:c r="Q53" s="90"/>
      <x:c r="R53" s="90"/>
      <x:c r="S53" s="90"/>
      <x:c r="T53" s="90"/>
      <x:c r="U53" s="90"/>
      <x:c r="V53" s="90"/>
      <x:c r="W53" s="90"/>
      <x:c r="X53" s="90"/>
      <x:c r="Y53" s="90"/>
      <x:c r="Z53" s="90"/>
      <x:c r="AA53" s="90"/>
      <x:c r="AB53" s="90"/>
      <x:c r="AC53" s="90"/>
      <x:c r="AD53" s="90"/>
      <x:c r="AE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  <x:c r="M54" s="90"/>
      <x:c r="N54" s="90"/>
      <x:c r="O54" s="90"/>
      <x:c r="P54" s="90"/>
      <x:c r="Q54" s="90"/>
      <x:c r="R54" s="90"/>
      <x:c r="S54" s="90"/>
      <x:c r="T54" s="90"/>
      <x:c r="U54" s="90"/>
      <x:c r="V54" s="90"/>
      <x:c r="W54" s="90"/>
      <x:c r="X54" s="90"/>
      <x:c r="Y54" s="90"/>
      <x:c r="Z54" s="90"/>
      <x:c r="AA54" s="90"/>
      <x:c r="AB54" s="90"/>
      <x:c r="AC54" s="90"/>
      <x:c r="AD54" s="90"/>
      <x:c r="AE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  <x:c r="M55" s="90"/>
      <x:c r="N55" s="90"/>
      <x:c r="O55" s="90"/>
      <x:c r="P55" s="90"/>
      <x:c r="Q55" s="90"/>
      <x:c r="R55" s="90"/>
      <x:c r="S55" s="90"/>
      <x:c r="T55" s="90"/>
      <x:c r="U55" s="90"/>
      <x:c r="V55" s="90"/>
      <x:c r="W55" s="90"/>
      <x:c r="X55" s="90"/>
      <x:c r="Y55" s="90"/>
      <x:c r="Z55" s="90"/>
      <x:c r="AA55" s="90"/>
      <x:c r="AB55" s="90"/>
      <x:c r="AC55" s="90"/>
      <x:c r="AD55" s="90"/>
      <x:c r="AE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  <x:c r="M56" s="90"/>
      <x:c r="N56" s="90"/>
      <x:c r="O56" s="90"/>
      <x:c r="P56" s="90"/>
      <x:c r="Q56" s="90"/>
      <x:c r="R56" s="90"/>
      <x:c r="S56" s="90"/>
      <x:c r="T56" s="90"/>
      <x:c r="U56" s="90"/>
      <x:c r="V56" s="90"/>
      <x:c r="W56" s="90"/>
      <x:c r="X56" s="90"/>
      <x:c r="Y56" s="90"/>
      <x:c r="Z56" s="90"/>
      <x:c r="AA56" s="90"/>
      <x:c r="AB56" s="90"/>
      <x:c r="AC56" s="90"/>
      <x:c r="AD56" s="90"/>
      <x:c r="AE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  <x:c r="M57" s="90"/>
      <x:c r="N57" s="90"/>
      <x:c r="O57" s="90"/>
      <x:c r="P57" s="90"/>
      <x:c r="Q57" s="90"/>
      <x:c r="R57" s="90"/>
      <x:c r="S57" s="90"/>
      <x:c r="T57" s="90"/>
      <x:c r="U57" s="90"/>
      <x:c r="V57" s="90"/>
      <x:c r="W57" s="90"/>
      <x:c r="X57" s="90"/>
      <x:c r="Y57" s="90"/>
      <x:c r="Z57" s="90"/>
      <x:c r="AA57" s="90"/>
      <x:c r="AB57" s="90"/>
      <x:c r="AC57" s="90"/>
      <x:c r="AD57" s="90"/>
      <x:c r="AE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  <x:c r="M58" s="90"/>
      <x:c r="N58" s="90"/>
      <x:c r="O58" s="90"/>
      <x:c r="P58" s="90"/>
      <x:c r="Q58" s="90"/>
      <x:c r="R58" s="90"/>
      <x:c r="S58" s="90"/>
      <x:c r="T58" s="90"/>
      <x:c r="U58" s="90"/>
      <x:c r="V58" s="90"/>
      <x:c r="W58" s="90"/>
      <x:c r="X58" s="90"/>
      <x:c r="Y58" s="90"/>
      <x:c r="Z58" s="90"/>
      <x:c r="AA58" s="90"/>
      <x:c r="AB58" s="90"/>
      <x:c r="AC58" s="90"/>
      <x:c r="AD58" s="90"/>
      <x:c r="AE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  <x:c r="M59" s="90"/>
      <x:c r="N59" s="90"/>
      <x:c r="O59" s="90"/>
      <x:c r="P59" s="90"/>
      <x:c r="Q59" s="90"/>
      <x:c r="R59" s="90"/>
      <x:c r="S59" s="90"/>
      <x:c r="T59" s="90"/>
      <x:c r="U59" s="90"/>
      <x:c r="V59" s="90"/>
      <x:c r="W59" s="90"/>
      <x:c r="X59" s="90"/>
      <x:c r="Y59" s="90"/>
      <x:c r="Z59" s="90"/>
      <x:c r="AA59" s="90"/>
      <x:c r="AB59" s="90"/>
      <x:c r="AC59" s="90"/>
      <x:c r="AD59" s="90"/>
      <x:c r="AE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  <x:c r="M60" s="90"/>
      <x:c r="N60" s="90"/>
      <x:c r="O60" s="90"/>
      <x:c r="P60" s="90"/>
      <x:c r="Q60" s="90"/>
      <x:c r="R60" s="90"/>
      <x:c r="S60" s="90"/>
      <x:c r="T60" s="90"/>
      <x:c r="U60" s="90"/>
      <x:c r="V60" s="90"/>
      <x:c r="W60" s="90"/>
      <x:c r="X60" s="90"/>
      <x:c r="Y60" s="90"/>
      <x:c r="Z60" s="90"/>
      <x:c r="AA60" s="90"/>
      <x:c r="AB60" s="90"/>
      <x:c r="AC60" s="90"/>
      <x:c r="AD60" s="90"/>
      <x:c r="AE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  <x:c r="M61" s="90"/>
      <x:c r="N61" s="90"/>
      <x:c r="O61" s="90"/>
      <x:c r="P61" s="90"/>
      <x:c r="Q61" s="90"/>
      <x:c r="R61" s="90"/>
      <x:c r="S61" s="90"/>
      <x:c r="T61" s="90"/>
      <x:c r="U61" s="90"/>
      <x:c r="V61" s="90"/>
      <x:c r="W61" s="90"/>
      <x:c r="X61" s="90"/>
      <x:c r="Y61" s="90"/>
      <x:c r="Z61" s="90"/>
      <x:c r="AA61" s="90"/>
      <x:c r="AB61" s="90"/>
      <x:c r="AC61" s="90"/>
      <x:c r="AD61" s="90"/>
      <x:c r="AE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  <x:c r="M62" s="90"/>
      <x:c r="N62" s="90"/>
      <x:c r="O62" s="90"/>
      <x:c r="P62" s="90"/>
      <x:c r="Q62" s="90"/>
      <x:c r="R62" s="90"/>
      <x:c r="S62" s="90"/>
      <x:c r="T62" s="90"/>
      <x:c r="U62" s="90"/>
      <x:c r="V62" s="90"/>
      <x:c r="W62" s="90"/>
      <x:c r="X62" s="90"/>
      <x:c r="Y62" s="90"/>
      <x:c r="Z62" s="90"/>
      <x:c r="AA62" s="90"/>
      <x:c r="AB62" s="90"/>
      <x:c r="AC62" s="90"/>
      <x:c r="AD62" s="90"/>
      <x:c r="AE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  <x:c r="M63" s="90"/>
      <x:c r="N63" s="90"/>
      <x:c r="O63" s="90"/>
      <x:c r="P63" s="90"/>
      <x:c r="Q63" s="90"/>
      <x:c r="R63" s="90"/>
      <x:c r="S63" s="90"/>
      <x:c r="T63" s="90"/>
      <x:c r="U63" s="90"/>
      <x:c r="V63" s="90"/>
      <x:c r="W63" s="90"/>
      <x:c r="X63" s="90"/>
      <x:c r="Y63" s="90"/>
      <x:c r="Z63" s="90"/>
      <x:c r="AA63" s="90"/>
      <x:c r="AB63" s="90"/>
      <x:c r="AC63" s="90"/>
      <x:c r="AD63" s="90"/>
      <x:c r="AE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  <x:c r="M64" s="90"/>
      <x:c r="N64" s="90"/>
      <x:c r="O64" s="90"/>
      <x:c r="P64" s="90"/>
      <x:c r="Q64" s="90"/>
      <x:c r="R64" s="90"/>
      <x:c r="S64" s="90"/>
      <x:c r="T64" s="90"/>
      <x:c r="U64" s="90"/>
      <x:c r="V64" s="90"/>
      <x:c r="W64" s="90"/>
      <x:c r="X64" s="90"/>
      <x:c r="Y64" s="90"/>
      <x:c r="Z64" s="90"/>
      <x:c r="AA64" s="90"/>
      <x:c r="AB64" s="90"/>
      <x:c r="AC64" s="90"/>
      <x:c r="AD64" s="90"/>
      <x:c r="AE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  <x:c r="M65" s="90"/>
      <x:c r="N65" s="90"/>
      <x:c r="O65" s="90"/>
      <x:c r="P65" s="90"/>
      <x:c r="Q65" s="90"/>
      <x:c r="R65" s="90"/>
      <x:c r="S65" s="90"/>
      <x:c r="T65" s="90"/>
      <x:c r="U65" s="90"/>
      <x:c r="V65" s="90"/>
      <x:c r="W65" s="90"/>
      <x:c r="X65" s="90"/>
      <x:c r="Y65" s="90"/>
      <x:c r="Z65" s="90"/>
      <x:c r="AA65" s="90"/>
      <x:c r="AB65" s="90"/>
      <x:c r="AC65" s="90"/>
      <x:c r="AD65" s="90"/>
      <x:c r="AE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  <x:c r="M66" s="90"/>
      <x:c r="N66" s="90"/>
      <x:c r="O66" s="90"/>
      <x:c r="P66" s="90"/>
      <x:c r="Q66" s="90"/>
      <x:c r="R66" s="90"/>
      <x:c r="S66" s="90"/>
      <x:c r="T66" s="90"/>
      <x:c r="U66" s="90"/>
      <x:c r="V66" s="90"/>
      <x:c r="W66" s="90"/>
      <x:c r="X66" s="90"/>
      <x:c r="Y66" s="90"/>
      <x:c r="Z66" s="90"/>
      <x:c r="AA66" s="90"/>
      <x:c r="AB66" s="90"/>
      <x:c r="AC66" s="90"/>
      <x:c r="AD66" s="90"/>
      <x:c r="AE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  <x:c r="M67" s="90"/>
      <x:c r="N67" s="90"/>
      <x:c r="O67" s="90"/>
      <x:c r="P67" s="90"/>
      <x:c r="Q67" s="90"/>
      <x:c r="R67" s="90"/>
      <x:c r="S67" s="90"/>
      <x:c r="T67" s="90"/>
      <x:c r="U67" s="90"/>
      <x:c r="V67" s="90"/>
      <x:c r="W67" s="90"/>
      <x:c r="X67" s="90"/>
      <x:c r="Y67" s="90"/>
      <x:c r="Z67" s="90"/>
      <x:c r="AA67" s="90"/>
      <x:c r="AB67" s="90"/>
      <x:c r="AC67" s="90"/>
      <x:c r="AD67" s="90"/>
      <x:c r="AE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  <x:c r="M68" s="90"/>
      <x:c r="N68" s="90"/>
      <x:c r="O68" s="90"/>
      <x:c r="P68" s="90"/>
      <x:c r="Q68" s="90"/>
      <x:c r="R68" s="90"/>
      <x:c r="S68" s="90"/>
      <x:c r="T68" s="90"/>
      <x:c r="U68" s="90"/>
      <x:c r="V68" s="90"/>
      <x:c r="W68" s="90"/>
      <x:c r="X68" s="90"/>
      <x:c r="Y68" s="90"/>
      <x:c r="Z68" s="90"/>
      <x:c r="AA68" s="90"/>
      <x:c r="AB68" s="90"/>
      <x:c r="AC68" s="90"/>
      <x:c r="AD68" s="90"/>
      <x:c r="AE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  <x:c r="M69" s="90"/>
      <x:c r="N69" s="90"/>
      <x:c r="O69" s="90"/>
      <x:c r="P69" s="90"/>
      <x:c r="Q69" s="90"/>
      <x:c r="R69" s="90"/>
      <x:c r="S69" s="90"/>
      <x:c r="T69" s="90"/>
      <x:c r="U69" s="90"/>
      <x:c r="V69" s="90"/>
      <x:c r="W69" s="90"/>
      <x:c r="X69" s="90"/>
      <x:c r="Y69" s="90"/>
      <x:c r="Z69" s="90"/>
      <x:c r="AA69" s="90"/>
      <x:c r="AB69" s="90"/>
      <x:c r="AC69" s="90"/>
      <x:c r="AD69" s="90"/>
      <x:c r="AE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  <x:c r="M70" s="90"/>
      <x:c r="N70" s="90"/>
      <x:c r="O70" s="90"/>
      <x:c r="P70" s="90"/>
      <x:c r="Q70" s="90"/>
      <x:c r="R70" s="90"/>
      <x:c r="S70" s="90"/>
      <x:c r="T70" s="90"/>
      <x:c r="U70" s="90"/>
      <x:c r="V70" s="90"/>
      <x:c r="W70" s="90"/>
      <x:c r="X70" s="90"/>
      <x:c r="Y70" s="90"/>
      <x:c r="Z70" s="90"/>
      <x:c r="AA70" s="90"/>
      <x:c r="AB70" s="90"/>
      <x:c r="AC70" s="90"/>
      <x:c r="AD70" s="90"/>
      <x:c r="AE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  <x:c r="M71" s="90"/>
      <x:c r="N71" s="90"/>
      <x:c r="O71" s="90"/>
      <x:c r="P71" s="90"/>
      <x:c r="Q71" s="90"/>
      <x:c r="R71" s="90"/>
      <x:c r="S71" s="90"/>
      <x:c r="T71" s="90"/>
      <x:c r="U71" s="90"/>
      <x:c r="V71" s="90"/>
      <x:c r="W71" s="90"/>
      <x:c r="X71" s="90"/>
      <x:c r="Y71" s="90"/>
      <x:c r="Z71" s="90"/>
      <x:c r="AA71" s="90"/>
      <x:c r="AB71" s="90"/>
      <x:c r="AC71" s="90"/>
      <x:c r="AD71" s="90"/>
      <x:c r="AE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  <x:c r="M72" s="90"/>
      <x:c r="N72" s="90"/>
      <x:c r="O72" s="90"/>
      <x:c r="P72" s="90"/>
      <x:c r="Q72" s="90"/>
      <x:c r="R72" s="90"/>
      <x:c r="S72" s="90"/>
      <x:c r="T72" s="90"/>
      <x:c r="U72" s="90"/>
      <x:c r="V72" s="90"/>
      <x:c r="W72" s="90"/>
      <x:c r="X72" s="90"/>
      <x:c r="Y72" s="90"/>
      <x:c r="Z72" s="90"/>
      <x:c r="AA72" s="90"/>
      <x:c r="AB72" s="90"/>
      <x:c r="AC72" s="90"/>
      <x:c r="AD72" s="90"/>
      <x:c r="AE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  <x:c r="M73" s="90"/>
      <x:c r="N73" s="90"/>
      <x:c r="O73" s="90"/>
      <x:c r="P73" s="90"/>
      <x:c r="Q73" s="90"/>
      <x:c r="R73" s="90"/>
      <x:c r="S73" s="90"/>
      <x:c r="T73" s="90"/>
      <x:c r="U73" s="90"/>
      <x:c r="V73" s="90"/>
      <x:c r="W73" s="90"/>
      <x:c r="X73" s="90"/>
      <x:c r="Y73" s="90"/>
      <x:c r="Z73" s="90"/>
      <x:c r="AA73" s="90"/>
      <x:c r="AB73" s="90"/>
      <x:c r="AC73" s="90"/>
      <x:c r="AD73" s="90"/>
      <x:c r="AE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  <x:c r="M74" s="90"/>
      <x:c r="N74" s="90"/>
      <x:c r="O74" s="90"/>
      <x:c r="P74" s="90"/>
      <x:c r="Q74" s="90"/>
      <x:c r="R74" s="90"/>
      <x:c r="S74" s="90"/>
      <x:c r="T74" s="90"/>
      <x:c r="U74" s="90"/>
      <x:c r="V74" s="90"/>
      <x:c r="W74" s="90"/>
      <x:c r="X74" s="90"/>
      <x:c r="Y74" s="90"/>
      <x:c r="Z74" s="90"/>
      <x:c r="AA74" s="90"/>
      <x:c r="AB74" s="90"/>
      <x:c r="AC74" s="90"/>
      <x:c r="AD74" s="90"/>
      <x:c r="AE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  <x:c r="M75" s="90"/>
      <x:c r="N75" s="90"/>
      <x:c r="O75" s="90"/>
      <x:c r="P75" s="90"/>
      <x:c r="Q75" s="90"/>
      <x:c r="R75" s="90"/>
      <x:c r="S75" s="90"/>
      <x:c r="T75" s="90"/>
      <x:c r="U75" s="90"/>
      <x:c r="V75" s="90"/>
      <x:c r="W75" s="90"/>
      <x:c r="X75" s="90"/>
      <x:c r="Y75" s="90"/>
      <x:c r="Z75" s="90"/>
      <x:c r="AA75" s="90"/>
      <x:c r="AB75" s="90"/>
      <x:c r="AC75" s="90"/>
      <x:c r="AD75" s="90"/>
      <x:c r="AE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  <x:c r="M76" s="90"/>
      <x:c r="N76" s="90"/>
      <x:c r="O76" s="90"/>
      <x:c r="P76" s="90"/>
      <x:c r="Q76" s="90"/>
      <x:c r="R76" s="90"/>
      <x:c r="S76" s="90"/>
      <x:c r="T76" s="90"/>
      <x:c r="U76" s="90"/>
      <x:c r="V76" s="90"/>
      <x:c r="W76" s="90"/>
      <x:c r="X76" s="90"/>
      <x:c r="Y76" s="90"/>
      <x:c r="Z76" s="90"/>
      <x:c r="AA76" s="90"/>
      <x:c r="AB76" s="90"/>
      <x:c r="AC76" s="90"/>
      <x:c r="AD76" s="90"/>
      <x:c r="AE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  <x:c r="M77" s="90"/>
      <x:c r="N77" s="90"/>
      <x:c r="O77" s="90"/>
      <x:c r="P77" s="90"/>
      <x:c r="Q77" s="90"/>
      <x:c r="R77" s="90"/>
      <x:c r="S77" s="90"/>
      <x:c r="T77" s="90"/>
      <x:c r="U77" s="90"/>
      <x:c r="V77" s="90"/>
      <x:c r="W77" s="90"/>
      <x:c r="X77" s="90"/>
      <x:c r="Y77" s="90"/>
      <x:c r="Z77" s="90"/>
      <x:c r="AA77" s="90"/>
      <x:c r="AB77" s="90"/>
      <x:c r="AC77" s="90"/>
      <x:c r="AD77" s="90"/>
      <x:c r="AE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  <x:c r="M78" s="90"/>
      <x:c r="N78" s="90"/>
      <x:c r="O78" s="90"/>
      <x:c r="P78" s="90"/>
      <x:c r="Q78" s="90"/>
      <x:c r="R78" s="90"/>
      <x:c r="S78" s="90"/>
      <x:c r="T78" s="90"/>
      <x:c r="U78" s="90"/>
      <x:c r="V78" s="90"/>
      <x:c r="W78" s="90"/>
      <x:c r="X78" s="90"/>
      <x:c r="Y78" s="90"/>
      <x:c r="Z78" s="90"/>
      <x:c r="AA78" s="90"/>
      <x:c r="AB78" s="90"/>
      <x:c r="AC78" s="90"/>
      <x:c r="AD78" s="90"/>
      <x:c r="AE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  <x:c r="M79" s="90"/>
      <x:c r="N79" s="90"/>
      <x:c r="O79" s="90"/>
      <x:c r="P79" s="90"/>
      <x:c r="Q79" s="90"/>
      <x:c r="R79" s="90"/>
      <x:c r="S79" s="90"/>
      <x:c r="T79" s="90"/>
      <x:c r="U79" s="90"/>
      <x:c r="V79" s="90"/>
      <x:c r="W79" s="90"/>
      <x:c r="X79" s="90"/>
      <x:c r="Y79" s="90"/>
      <x:c r="Z79" s="90"/>
      <x:c r="AA79" s="90"/>
      <x:c r="AB79" s="90"/>
      <x:c r="AC79" s="90"/>
      <x:c r="AD79" s="90"/>
      <x:c r="AE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  <x:c r="M80" s="90"/>
      <x:c r="N80" s="90"/>
      <x:c r="O80" s="90"/>
      <x:c r="P80" s="90"/>
      <x:c r="Q80" s="90"/>
      <x:c r="R80" s="90"/>
      <x:c r="S80" s="90"/>
      <x:c r="T80" s="90"/>
      <x:c r="U80" s="90"/>
      <x:c r="V80" s="90"/>
      <x:c r="W80" s="90"/>
      <x:c r="X80" s="90"/>
      <x:c r="Y80" s="90"/>
      <x:c r="Z80" s="90"/>
      <x:c r="AA80" s="90"/>
      <x:c r="AB80" s="90"/>
      <x:c r="AC80" s="90"/>
      <x:c r="AD80" s="90"/>
      <x:c r="AE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  <x:c r="M81" s="90"/>
      <x:c r="N81" s="90"/>
      <x:c r="O81" s="90"/>
      <x:c r="P81" s="90"/>
      <x:c r="Q81" s="90"/>
      <x:c r="R81" s="90"/>
      <x:c r="S81" s="90"/>
      <x:c r="T81" s="90"/>
      <x:c r="U81" s="90"/>
      <x:c r="V81" s="90"/>
      <x:c r="W81" s="90"/>
      <x:c r="X81" s="90"/>
      <x:c r="Y81" s="90"/>
      <x:c r="Z81" s="90"/>
      <x:c r="AA81" s="90"/>
      <x:c r="AB81" s="90"/>
      <x:c r="AC81" s="90"/>
      <x:c r="AD81" s="90"/>
      <x:c r="AE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  <x:c r="M82" s="90"/>
      <x:c r="N82" s="90"/>
      <x:c r="O82" s="90"/>
      <x:c r="P82" s="90"/>
      <x:c r="Q82" s="90"/>
      <x:c r="R82" s="90"/>
      <x:c r="S82" s="90"/>
      <x:c r="T82" s="90"/>
      <x:c r="U82" s="90"/>
      <x:c r="V82" s="90"/>
      <x:c r="W82" s="90"/>
      <x:c r="X82" s="90"/>
      <x:c r="Y82" s="90"/>
      <x:c r="Z82" s="90"/>
      <x:c r="AA82" s="90"/>
      <x:c r="AB82" s="90"/>
      <x:c r="AC82" s="90"/>
      <x:c r="AD82" s="90"/>
      <x:c r="AE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  <x:c r="M83" s="90"/>
      <x:c r="N83" s="90"/>
      <x:c r="O83" s="90"/>
      <x:c r="P83" s="90"/>
      <x:c r="Q83" s="90"/>
      <x:c r="R83" s="90"/>
      <x:c r="S83" s="90"/>
      <x:c r="T83" s="90"/>
      <x:c r="U83" s="90"/>
      <x:c r="V83" s="90"/>
      <x:c r="W83" s="90"/>
      <x:c r="X83" s="90"/>
      <x:c r="Y83" s="90"/>
      <x:c r="Z83" s="90"/>
      <x:c r="AA83" s="90"/>
      <x:c r="AB83" s="90"/>
      <x:c r="AC83" s="90"/>
      <x:c r="AD83" s="90"/>
      <x:c r="AE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  <x:c r="M84" s="90"/>
      <x:c r="N84" s="90"/>
      <x:c r="O84" s="90"/>
      <x:c r="P84" s="90"/>
      <x:c r="Q84" s="90"/>
      <x:c r="R84" s="90"/>
      <x:c r="S84" s="90"/>
      <x:c r="T84" s="90"/>
      <x:c r="U84" s="90"/>
      <x:c r="V84" s="90"/>
      <x:c r="W84" s="90"/>
      <x:c r="X84" s="90"/>
      <x:c r="Y84" s="90"/>
      <x:c r="Z84" s="90"/>
      <x:c r="AA84" s="90"/>
      <x:c r="AB84" s="90"/>
      <x:c r="AC84" s="90"/>
      <x:c r="AD84" s="90"/>
      <x:c r="AE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  <x:c r="M85" s="90"/>
      <x:c r="N85" s="90"/>
      <x:c r="O85" s="90"/>
      <x:c r="P85" s="90"/>
      <x:c r="Q85" s="90"/>
      <x:c r="R85" s="90"/>
      <x:c r="S85" s="90"/>
      <x:c r="T85" s="90"/>
      <x:c r="U85" s="90"/>
      <x:c r="V85" s="90"/>
      <x:c r="W85" s="90"/>
      <x:c r="X85" s="90"/>
      <x:c r="Y85" s="90"/>
      <x:c r="Z85" s="90"/>
      <x:c r="AA85" s="90"/>
      <x:c r="AB85" s="90"/>
      <x:c r="AC85" s="90"/>
      <x:c r="AD85" s="90"/>
      <x:c r="AE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  <x:c r="M86" s="90"/>
      <x:c r="N86" s="90"/>
      <x:c r="O86" s="90"/>
      <x:c r="P86" s="90"/>
      <x:c r="Q86" s="90"/>
      <x:c r="R86" s="90"/>
      <x:c r="S86" s="90"/>
      <x:c r="T86" s="90"/>
      <x:c r="U86" s="90"/>
      <x:c r="V86" s="90"/>
      <x:c r="W86" s="90"/>
      <x:c r="X86" s="90"/>
      <x:c r="Y86" s="90"/>
      <x:c r="Z86" s="90"/>
      <x:c r="AA86" s="90"/>
      <x:c r="AB86" s="90"/>
      <x:c r="AC86" s="90"/>
      <x:c r="AD86" s="90"/>
      <x:c r="AE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  <x:c r="M87" s="90"/>
      <x:c r="N87" s="90"/>
      <x:c r="O87" s="90"/>
      <x:c r="P87" s="90"/>
      <x:c r="Q87" s="90"/>
      <x:c r="R87" s="90"/>
      <x:c r="S87" s="90"/>
      <x:c r="T87" s="90"/>
      <x:c r="U87" s="90"/>
      <x:c r="V87" s="90"/>
      <x:c r="W87" s="90"/>
      <x:c r="X87" s="90"/>
      <x:c r="Y87" s="90"/>
      <x:c r="Z87" s="90"/>
      <x:c r="AA87" s="90"/>
      <x:c r="AB87" s="90"/>
      <x:c r="AC87" s="90"/>
      <x:c r="AD87" s="90"/>
      <x:c r="AE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  <x:c r="M88" s="90"/>
      <x:c r="N88" s="90"/>
      <x:c r="O88" s="90"/>
      <x:c r="P88" s="90"/>
      <x:c r="Q88" s="90"/>
      <x:c r="R88" s="90"/>
      <x:c r="S88" s="90"/>
      <x:c r="T88" s="90"/>
      <x:c r="U88" s="90"/>
      <x:c r="V88" s="90"/>
      <x:c r="W88" s="90"/>
      <x:c r="X88" s="90"/>
      <x:c r="Y88" s="90"/>
      <x:c r="Z88" s="90"/>
      <x:c r="AA88" s="90"/>
      <x:c r="AB88" s="90"/>
      <x:c r="AC88" s="90"/>
      <x:c r="AD88" s="90"/>
      <x:c r="AE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  <x:c r="M89" s="90"/>
      <x:c r="N89" s="90"/>
      <x:c r="O89" s="90"/>
      <x:c r="P89" s="90"/>
      <x:c r="Q89" s="90"/>
      <x:c r="R89" s="90"/>
      <x:c r="S89" s="90"/>
      <x:c r="T89" s="90"/>
      <x:c r="U89" s="90"/>
      <x:c r="V89" s="90"/>
      <x:c r="W89" s="90"/>
      <x:c r="X89" s="90"/>
      <x:c r="Y89" s="90"/>
      <x:c r="Z89" s="90"/>
      <x:c r="AA89" s="90"/>
      <x:c r="AB89" s="90"/>
      <x:c r="AC89" s="90"/>
      <x:c r="AD89" s="90"/>
      <x:c r="AE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  <x:c r="M90" s="90"/>
      <x:c r="N90" s="90"/>
      <x:c r="O90" s="90"/>
      <x:c r="P90" s="90"/>
      <x:c r="Q90" s="90"/>
      <x:c r="R90" s="90"/>
      <x:c r="S90" s="90"/>
      <x:c r="T90" s="90"/>
      <x:c r="U90" s="90"/>
      <x:c r="V90" s="90"/>
      <x:c r="W90" s="90"/>
      <x:c r="X90" s="90"/>
      <x:c r="Y90" s="90"/>
      <x:c r="Z90" s="90"/>
      <x:c r="AA90" s="90"/>
      <x:c r="AB90" s="90"/>
      <x:c r="AC90" s="90"/>
      <x:c r="AD90" s="90"/>
      <x:c r="AE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  <x:c r="M91" s="90"/>
      <x:c r="N91" s="90"/>
      <x:c r="O91" s="90"/>
      <x:c r="P91" s="90"/>
      <x:c r="Q91" s="90"/>
      <x:c r="R91" s="90"/>
      <x:c r="S91" s="90"/>
      <x:c r="T91" s="90"/>
      <x:c r="U91" s="90"/>
      <x:c r="V91" s="90"/>
      <x:c r="W91" s="90"/>
      <x:c r="X91" s="90"/>
      <x:c r="Y91" s="90"/>
      <x:c r="Z91" s="90"/>
      <x:c r="AA91" s="90"/>
      <x:c r="AB91" s="90"/>
      <x:c r="AC91" s="90"/>
      <x:c r="AD91" s="90"/>
      <x:c r="AE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  <x:c r="M92" s="90"/>
      <x:c r="N92" s="90"/>
      <x:c r="O92" s="90"/>
      <x:c r="P92" s="90"/>
      <x:c r="Q92" s="90"/>
      <x:c r="R92" s="90"/>
      <x:c r="S92" s="90"/>
      <x:c r="T92" s="90"/>
      <x:c r="U92" s="90"/>
      <x:c r="V92" s="90"/>
      <x:c r="W92" s="90"/>
      <x:c r="X92" s="90"/>
      <x:c r="Y92" s="90"/>
      <x:c r="Z92" s="90"/>
      <x:c r="AA92" s="90"/>
      <x:c r="AB92" s="90"/>
      <x:c r="AC92" s="90"/>
      <x:c r="AD92" s="90"/>
      <x:c r="AE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  <x:c r="M93" s="90"/>
      <x:c r="N93" s="90"/>
      <x:c r="O93" s="90"/>
      <x:c r="P93" s="90"/>
      <x:c r="Q93" s="90"/>
      <x:c r="R93" s="90"/>
      <x:c r="S93" s="90"/>
      <x:c r="T93" s="90"/>
      <x:c r="U93" s="90"/>
      <x:c r="V93" s="90"/>
      <x:c r="W93" s="90"/>
      <x:c r="X93" s="90"/>
      <x:c r="Y93" s="90"/>
      <x:c r="Z93" s="90"/>
      <x:c r="AA93" s="90"/>
      <x:c r="AB93" s="90"/>
      <x:c r="AC93" s="90"/>
      <x:c r="AD93" s="90"/>
      <x:c r="AE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  <x:c r="M94" s="90"/>
      <x:c r="N94" s="90"/>
      <x:c r="O94" s="90"/>
      <x:c r="P94" s="90"/>
      <x:c r="Q94" s="90"/>
      <x:c r="R94" s="90"/>
      <x:c r="S94" s="90"/>
      <x:c r="T94" s="90"/>
      <x:c r="U94" s="90"/>
      <x:c r="V94" s="90"/>
      <x:c r="W94" s="90"/>
      <x:c r="X94" s="90"/>
      <x:c r="Y94" s="90"/>
      <x:c r="Z94" s="90"/>
      <x:c r="AA94" s="90"/>
      <x:c r="AB94" s="90"/>
      <x:c r="AC94" s="90"/>
      <x:c r="AD94" s="90"/>
      <x:c r="AE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  <x:c r="M95" s="90"/>
      <x:c r="N95" s="90"/>
      <x:c r="O95" s="90"/>
      <x:c r="P95" s="90"/>
      <x:c r="Q95" s="90"/>
      <x:c r="R95" s="90"/>
      <x:c r="S95" s="90"/>
      <x:c r="T95" s="90"/>
      <x:c r="U95" s="90"/>
      <x:c r="V95" s="90"/>
      <x:c r="W95" s="90"/>
      <x:c r="X95" s="90"/>
      <x:c r="Y95" s="90"/>
      <x:c r="Z95" s="90"/>
      <x:c r="AA95" s="90"/>
      <x:c r="AB95" s="90"/>
      <x:c r="AC95" s="90"/>
      <x:c r="AD95" s="90"/>
      <x:c r="AE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  <x:c r="M96" s="90"/>
      <x:c r="N96" s="90"/>
      <x:c r="O96" s="90"/>
      <x:c r="P96" s="90"/>
      <x:c r="Q96" s="90"/>
      <x:c r="R96" s="90"/>
      <x:c r="S96" s="90"/>
      <x:c r="T96" s="90"/>
      <x:c r="U96" s="90"/>
      <x:c r="V96" s="90"/>
      <x:c r="W96" s="90"/>
      <x:c r="X96" s="90"/>
      <x:c r="Y96" s="90"/>
      <x:c r="Z96" s="90"/>
      <x:c r="AA96" s="90"/>
      <x:c r="AB96" s="90"/>
      <x:c r="AC96" s="90"/>
      <x:c r="AD96" s="90"/>
      <x:c r="AE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  <x:c r="M97" s="90"/>
      <x:c r="N97" s="90"/>
      <x:c r="O97" s="90"/>
      <x:c r="P97" s="90"/>
      <x:c r="Q97" s="90"/>
      <x:c r="R97" s="90"/>
      <x:c r="S97" s="90"/>
      <x:c r="T97" s="90"/>
      <x:c r="U97" s="90"/>
      <x:c r="V97" s="90"/>
      <x:c r="W97" s="90"/>
      <x:c r="X97" s="90"/>
      <x:c r="Y97" s="90"/>
      <x:c r="Z97" s="90"/>
      <x:c r="AA97" s="90"/>
      <x:c r="AB97" s="90"/>
      <x:c r="AC97" s="90"/>
      <x:c r="AD97" s="90"/>
      <x:c r="AE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  <x:c r="M98" s="90"/>
      <x:c r="N98" s="90"/>
      <x:c r="O98" s="90"/>
      <x:c r="P98" s="90"/>
      <x:c r="Q98" s="90"/>
      <x:c r="R98" s="90"/>
      <x:c r="S98" s="90"/>
      <x:c r="T98" s="90"/>
      <x:c r="U98" s="90"/>
      <x:c r="V98" s="90"/>
      <x:c r="W98" s="90"/>
      <x:c r="X98" s="90"/>
      <x:c r="Y98" s="90"/>
      <x:c r="Z98" s="90"/>
      <x:c r="AA98" s="90"/>
      <x:c r="AB98" s="90"/>
      <x:c r="AC98" s="90"/>
      <x:c r="AD98" s="90"/>
      <x:c r="AE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  <x:c r="M99" s="90"/>
      <x:c r="N99" s="90"/>
      <x:c r="O99" s="90"/>
      <x:c r="P99" s="90"/>
      <x:c r="Q99" s="90"/>
      <x:c r="R99" s="90"/>
      <x:c r="S99" s="90"/>
      <x:c r="T99" s="90"/>
      <x:c r="U99" s="90"/>
      <x:c r="V99" s="90"/>
      <x:c r="W99" s="90"/>
      <x:c r="X99" s="90"/>
      <x:c r="Y99" s="90"/>
      <x:c r="Z99" s="90"/>
      <x:c r="AA99" s="90"/>
      <x:c r="AB99" s="90"/>
      <x:c r="AC99" s="90"/>
      <x:c r="AD99" s="90"/>
      <x:c r="AE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  <x:c r="M100" s="90"/>
      <x:c r="N100" s="90"/>
      <x:c r="O100" s="90"/>
      <x:c r="P100" s="90"/>
      <x:c r="Q100" s="90"/>
      <x:c r="R100" s="90"/>
      <x:c r="S100" s="90"/>
      <x:c r="T100" s="90"/>
      <x:c r="U100" s="90"/>
      <x:c r="V100" s="90"/>
      <x:c r="W100" s="90"/>
      <x:c r="X100" s="90"/>
      <x:c r="Y100" s="90"/>
      <x:c r="Z100" s="90"/>
      <x:c r="AA100" s="90"/>
      <x:c r="AB100" s="90"/>
      <x:c r="AC100" s="90"/>
      <x:c r="AD100" s="90"/>
      <x:c r="AE100" s="90"/>
    </x:row>
  </x:sheetData>
  <x:mergeCells>
    <x:mergeCell ref="A1:AE1"/>
    <x:mergeCell ref="A2:AE2"/>
    <x:mergeCell ref="A23:F23"/>
    <x:mergeCell ref="H23:M2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16" hidden="0" customWidth="1"/>
    <x:col min="3" max="3" width="18" hidden="0" customWidth="1"/>
    <x:col min="4" max="4" width="27" hidden="0" customWidth="1"/>
    <x:col min="5" max="5" width="16" hidden="0" customWidth="1"/>
    <x:col min="6" max="6" width="46" hidden="0" customWidth="1"/>
    <x:col min="7" max="7" width="19" hidden="0" customWidth="1"/>
    <x:col min="8" max="8" width="16" hidden="0" customWidth="1"/>
    <x:col min="9" max="9" width="15" hidden="0" customWidth="1"/>
    <x:col min="10" max="10" width="20" hidden="0" customWidth="1"/>
    <x:col min="11" max="11" width="16" hidden="0" customWidth="1"/>
    <x:col min="12" max="12" width="15" hidden="0" customWidth="1"/>
  </x:cols>
  <x:sheetData>
    <x:row r="1" ht="28" customHeight="1">
      <x:c r="A1" s="149" t="str">
        <x:v>30-Month Consolidated Financial Model</x:v>
      </x:c>
      <x:c r="B1" s="149"/>
      <x:c r="C1" s="149"/>
      <x:c r="D1" s="149"/>
      <x:c r="E1" s="149"/>
      <x:c r="F1" s="149"/>
      <x:c r="G1" s="149"/>
      <x:c r="H1" s="149"/>
      <x:c r="I1" s="149"/>
      <x:c r="J1" s="149"/>
      <x:c r="K1" s="149"/>
      <x:c r="L1" s="149"/>
      <x:c r="M1" s="90"/>
      <x:c r="N1" s="90"/>
      <x:c r="O1" s="90"/>
      <x:c r="P1" s="90"/>
      <x:c r="Q1" s="90"/>
      <x:c r="R1" s="90"/>
      <x:c r="S1" s="90"/>
      <x:c r="T1" s="90"/>
      <x:c r="U1" s="90"/>
      <x:c r="V1" s="90"/>
      <x:c r="W1" s="90"/>
      <x:c r="X1" s="90"/>
      <x:c r="Y1" s="90"/>
      <x:c r="Z1" s="90"/>
      <x:c r="AA1" s="90"/>
      <x:c r="AB1" s="90"/>
      <x:c r="AC1" s="90"/>
      <x:c r="AD1" s="90"/>
      <x:c r="AE1" s="90"/>
    </x:row>
    <x:row r="2" ht="22" customHeight="1">
      <x:c r="A2" s="150" t="str">
        <x:v>$8.0M capitalization | Clean-start operating model | 30-month management case analysis</x:v>
      </x:c>
      <x:c r="B2" s="150"/>
      <x:c r="C2" s="150"/>
      <x:c r="D2" s="150"/>
      <x:c r="E2" s="150"/>
      <x:c r="F2" s="150"/>
      <x:c r="G2" s="150"/>
      <x:c r="H2" s="150"/>
      <x:c r="I2" s="150"/>
      <x:c r="J2" s="150"/>
      <x:c r="K2" s="150"/>
      <x:c r="L2" s="150"/>
      <x:c r="M2" s="90"/>
      <x:c r="N2" s="90"/>
      <x:c r="O2" s="90"/>
      <x:c r="P2" s="90"/>
      <x:c r="Q2" s="90"/>
      <x:c r="R2" s="90"/>
      <x:c r="S2" s="90"/>
      <x:c r="T2" s="90"/>
      <x:c r="U2" s="90"/>
      <x:c r="V2" s="90"/>
      <x:c r="W2" s="90"/>
      <x:c r="X2" s="90"/>
      <x:c r="Y2" s="90"/>
      <x:c r="Z2" s="90"/>
      <x:c r="AA2" s="90"/>
      <x:c r="AB2" s="90"/>
      <x:c r="AC2" s="90"/>
      <x:c r="AD2" s="90"/>
      <x:c r="AE2" s="90"/>
    </x:row>
    <x:row r="3">
      <x:c r="A3" s="93"/>
      <x:c r="B3" s="93"/>
      <x:c r="C3" s="93"/>
      <x:c r="D3" s="93"/>
      <x:c r="E3" s="93"/>
      <x:c r="F3" s="93"/>
      <x:c r="G3" s="93"/>
      <x:c r="H3" s="93"/>
      <x:c r="I3" s="93"/>
      <x:c r="J3" s="93"/>
      <x:c r="K3" s="93"/>
      <x:c r="L3" s="93"/>
      <x:c r="M3" s="90"/>
      <x:c r="N3" s="90"/>
      <x:c r="O3" s="90"/>
      <x:c r="P3" s="90"/>
      <x:c r="Q3" s="90"/>
      <x:c r="R3" s="90"/>
      <x:c r="S3" s="90"/>
      <x:c r="T3" s="90"/>
      <x:c r="U3" s="90"/>
      <x:c r="V3" s="90"/>
      <x:c r="W3" s="90"/>
      <x:c r="X3" s="90"/>
      <x:c r="Y3" s="90"/>
      <x:c r="Z3" s="90"/>
      <x:c r="AA3" s="90"/>
      <x:c r="AB3" s="90"/>
      <x:c r="AC3" s="90"/>
      <x:c r="AD3" s="90"/>
      <x:c r="AE3" s="90"/>
    </x:row>
    <x:row r="4" ht="20" customHeight="1">
      <x:c r="A4" s="148" t="str">
        <x:v>BASE CASE HEADLINES</x:v>
      </x:c>
      <x:c r="B4" s="148" t="str">
        <x:v>BASE CASE HEADLINES</x:v>
      </x:c>
      <x:c r="C4" s="148" t="str">
        <x:v>BASE CASE HEADLINES</x:v>
      </x:c>
      <x:c r="D4" s="148" t="str">
        <x:v>BASE CASE HEADLINES</x:v>
      </x:c>
      <x:c r="E4" s="148" t="str">
        <x:v>BASE CASE HEADLINES</x:v>
      </x:c>
      <x:c r="F4" s="148" t="str">
        <x:v>BASE CASE HEADLINES</x:v>
      </x:c>
      <x:c r="G4" s="148" t="str">
        <x:v>BASE CASE HEADLINES</x:v>
      </x:c>
      <x:c r="H4" s="148" t="str">
        <x:v>BASE CASE HEADLINES</x:v>
      </x:c>
      <x:c r="I4" s="148" t="str">
        <x:v>BASE CASE HEADLINES</x:v>
      </x:c>
      <x:c r="J4" s="148" t="str">
        <x:v>BASE CASE HEADLINES</x:v>
      </x:c>
      <x:c r="K4" s="148" t="str">
        <x:v>BASE CASE HEADLINES</x:v>
      </x:c>
      <x:c r="L4" s="148" t="str">
        <x:v>BASE CASE HEADLINES</x:v>
      </x:c>
      <x:c r="M4" s="90"/>
      <x:c r="N4" s="116" t="str">
        <x:v>Month</x:v>
      </x:c>
      <x:c r="O4" s="116" t="str">
        <x:v>Conservative</x:v>
      </x:c>
      <x:c r="P4" s="116" t="str">
        <x:v>Base</x:v>
      </x:c>
      <x:c r="Q4" s="116" t="str">
        <x:v>Strong</x:v>
      </x:c>
      <x:c r="R4" s="90"/>
      <x:c r="S4" s="90"/>
      <x:c r="T4" s="90"/>
      <x:c r="U4" s="90"/>
      <x:c r="V4" s="90"/>
      <x:c r="W4" s="90"/>
      <x:c r="X4" s="90"/>
      <x:c r="Y4" s="90"/>
      <x:c r="Z4" s="90"/>
      <x:c r="AA4" s="90"/>
      <x:c r="AB4" s="90"/>
      <x:c r="AC4" s="90"/>
      <x:c r="AD4" s="90"/>
      <x:c r="AE4" s="90"/>
    </x:row>
    <x:row r="5">
      <x:c r="A5" s="93" t="str">
        <x:v>Opening Capital</x:v>
      </x:c>
      <x:c r="B5" s="140" t="n">
        <x:f>'CF Base'!B25</x:f>
        <x:v>8000000</x:v>
      </x:c>
      <x:c r="C5" s="145" t="str"/>
      <x:c r="D5" s="145" t="str">
        <x:v>30M Services Revenue</x:v>
      </x:c>
      <x:c r="E5" s="140" t="n">
        <x:f>'CF Base'!B26</x:f>
        <x:v>3250000</x:v>
      </x:c>
      <x:c r="F5" s="145" t="str"/>
      <x:c r="G5" s="145" t="str">
        <x:v>Services Contribution</x:v>
      </x:c>
      <x:c r="H5" s="140" t="n">
        <x:f>'CF Base'!B27</x:f>
        <x:v>1950000</x:v>
      </x:c>
      <x:c r="I5" s="145" t="str"/>
      <x:c r="J5" s="145" t="str">
        <x:v>Ending Cash</x:v>
      </x:c>
      <x:c r="K5" s="140" t="n">
        <x:f>'CF Base'!B32</x:f>
        <x:v>5326666.666666668</x:v>
      </x:c>
      <x:c r="L5" s="93" t="str"/>
      <x:c r="M5" s="90"/>
      <x:c r="N5" s="90" t="str">
        <x:v>M1</x:v>
      </x:c>
      <x:c r="O5" s="124" t="n">
        <x:f>'CF Conservative'!B20</x:f>
        <x:v>7916650</x:v>
      </x:c>
      <x:c r="P5" s="124" t="n">
        <x:f>'CF Base'!B20</x:f>
        <x:v>7918000</x:v>
      </x:c>
      <x:c r="Q5" s="124" t="n">
        <x:f>'CF Strong'!B20</x:f>
        <x:v>7919550</x:v>
      </x:c>
      <x:c r="R5" s="90"/>
      <x:c r="S5" s="90"/>
      <x:c r="T5" s="90"/>
      <x:c r="U5" s="90"/>
      <x:c r="V5" s="90"/>
      <x:c r="W5" s="90"/>
      <x:c r="X5" s="90"/>
      <x:c r="Y5" s="90"/>
      <x:c r="Z5" s="90"/>
      <x:c r="AA5" s="90"/>
      <x:c r="AB5" s="90"/>
      <x:c r="AC5" s="90"/>
      <x:c r="AD5" s="90"/>
      <x:c r="AE5" s="90"/>
    </x:row>
    <x:row r="6">
      <x:c r="A6" s="93" t="str">
        <x:v>Artist Capital Deployed</x:v>
      </x:c>
      <x:c r="B6" s="140" t="n">
        <x:f>'CF Base'!B29+'CF Base'!B30</x:f>
        <x:v>1210000</x:v>
      </x:c>
      <x:c r="C6" s="145" t="str"/>
      <x:c r="D6" s="145" t="str">
        <x:v>Artist Receipts</x:v>
      </x:c>
      <x:c r="E6" s="140" t="n">
        <x:f>'CF Base'!B28</x:f>
        <x:v>486666.66666666645</x:v>
      </x:c>
      <x:c r="F6" s="145" t="str"/>
      <x:c r="G6" s="145" t="str">
        <x:v>Minimum Cash</x:v>
      </x:c>
      <x:c r="H6" s="140" t="n">
        <x:f>'CF Base'!B33</x:f>
        <x:v>5326666.666666668</x:v>
      </x:c>
      <x:c r="I6" s="145" t="str"/>
      <x:c r="J6" s="145" t="str">
        <x:v>Protected Reserves</x:v>
      </x:c>
      <x:c r="K6" s="140" t="n">
        <x:f>'CF Base'!I28</x:f>
        <x:v>2890000</x:v>
      </x:c>
      <x:c r="L6" s="93" t="str"/>
      <x:c r="M6" s="90"/>
      <x:c r="N6" s="90" t="str">
        <x:v>M2</x:v>
      </x:c>
      <x:c r="O6" s="124" t="n">
        <x:f>'CF Conservative'!C20</x:f>
        <x:v>7834950</x:v>
      </x:c>
      <x:c r="P6" s="124" t="n">
        <x:f>'CF Base'!C20</x:f>
        <x:v>7839000</x:v>
      </x:c>
      <x:c r="Q6" s="124" t="n">
        <x:f>'CF Strong'!C20</x:f>
        <x:v>7843650</x:v>
      </x:c>
      <x:c r="R6" s="90"/>
      <x:c r="S6" s="90"/>
      <x:c r="T6" s="90"/>
      <x:c r="U6" s="90"/>
      <x:c r="V6" s="90"/>
      <x:c r="W6" s="90"/>
      <x:c r="X6" s="90"/>
      <x:c r="Y6" s="90"/>
      <x:c r="Z6" s="90"/>
      <x:c r="AA6" s="90"/>
      <x:c r="AB6" s="90"/>
      <x:c r="AC6" s="90"/>
      <x:c r="AD6" s="90"/>
      <x:c r="AE6" s="90"/>
    </x:row>
    <x:row r="7">
      <x:c r="A7" s="93" t="str">
        <x:v>Initial Artist Reserve</x:v>
      </x:c>
      <x:c r="B7" s="94" t="n">
        <x:f>Assumptions!B12</x:f>
        <x:v>2000000</x:v>
      </x:c>
      <x:c r="C7" s="145" t="str"/>
      <x:c r="D7" s="145" t="str">
        <x:v>Acceleration Reserve</x:v>
      </x:c>
      <x:c r="E7" s="94" t="n">
        <x:f>Assumptions!B13</x:f>
        <x:v>1600000</x:v>
      </x:c>
      <x:c r="F7" s="145" t="str"/>
      <x:c r="G7" s="145" t="str">
        <x:v>Model Period</x:v>
      </x:c>
      <x:c r="H7" s="147" t="n">
        <x:v>30</x:v>
      </x:c>
      <x:c r="I7" s="145" t="str"/>
      <x:c r="J7" s="145" t="str">
        <x:v>Funded Artists</x:v>
      </x:c>
      <x:c r="K7" s="147" t="n">
        <x:v>8</x:v>
      </x:c>
      <x:c r="L7" s="93" t="str"/>
      <x:c r="M7" s="90"/>
      <x:c r="N7" s="90" t="str">
        <x:v>M3</x:v>
      </x:c>
      <x:c r="O7" s="124" t="n">
        <x:f>'CF Conservative'!D20</x:f>
        <x:v>7756825</x:v>
      </x:c>
      <x:c r="P7" s="124" t="n">
        <x:f>'CF Base'!D20</x:f>
        <x:v>7766000</x:v>
      </x:c>
      <x:c r="Q7" s="124" t="n">
        <x:f>'CF Strong'!D20</x:f>
        <x:v>7776525</x:v>
      </x:c>
      <x:c r="R7" s="90"/>
      <x:c r="S7" s="90"/>
      <x:c r="T7" s="90"/>
      <x:c r="U7" s="90"/>
      <x:c r="V7" s="90"/>
      <x:c r="W7" s="90"/>
      <x:c r="X7" s="90"/>
      <x:c r="Y7" s="90"/>
      <x:c r="Z7" s="90"/>
      <x:c r="AA7" s="90"/>
      <x:c r="AB7" s="90"/>
      <x:c r="AC7" s="90"/>
      <x:c r="AD7" s="90"/>
      <x:c r="AE7" s="90"/>
    </x:row>
    <x:row r="8">
      <x:c r="A8" s="93" t="str">
        <x:v>Founder Base Salary</x:v>
      </x:c>
      <x:c r="B8" s="94" t="n">
        <x:f>Assumptions!B8</x:f>
        <x:v>180000</x:v>
      </x:c>
      <x:c r="C8" s="145" t="str"/>
      <x:c r="D8" s="145" t="str">
        <x:v>Core Team + Founder Budget</x:v>
      </x:c>
      <x:c r="E8" s="94" t="n">
        <x:f>Assumptions!B9</x:f>
        <x:v>2300000</x:v>
      </x:c>
      <x:c r="F8" s="145" t="str"/>
      <x:c r="G8" s="145" t="str">
        <x:v>Raise Size</x:v>
      </x:c>
      <x:c r="H8" s="94" t="n">
        <x:f>Assumptions!B6</x:f>
        <x:v>8000000</x:v>
      </x:c>
      <x:c r="I8" s="145" t="str"/>
      <x:c r="J8" s="145" t="str">
        <x:v>Commercial Start</x:v>
      </x:c>
      <x:c r="K8" s="145" t="str">
        <x:v>Fresh / $0</x:v>
      </x:c>
      <x:c r="L8" s="93" t="str"/>
      <x:c r="M8" s="90"/>
      <x:c r="N8" s="90" t="str">
        <x:v>M4</x:v>
      </x:c>
      <x:c r="O8" s="124" t="n">
        <x:f>'CF Conservative'!E20</x:f>
        <x:v>7670350</x:v>
      </x:c>
      <x:c r="P8" s="124" t="n">
        <x:f>'CF Base'!E20</x:f>
        <x:v>7686000</x:v>
      </x:c>
      <x:c r="Q8" s="124" t="n">
        <x:f>'CF Strong'!E20</x:f>
        <x:v>7703950</x:v>
      </x:c>
      <x:c r="R8" s="90"/>
      <x:c r="S8" s="90"/>
      <x:c r="T8" s="90"/>
      <x:c r="U8" s="90"/>
      <x:c r="V8" s="90"/>
      <x:c r="W8" s="90"/>
      <x:c r="X8" s="90"/>
      <x:c r="Y8" s="90"/>
      <x:c r="Z8" s="90"/>
      <x:c r="AA8" s="90"/>
      <x:c r="AB8" s="90"/>
      <x:c r="AC8" s="90"/>
      <x:c r="AD8" s="90"/>
      <x:c r="AE8" s="90"/>
    </x:row>
    <x:row r="9">
      <x:c r="A9" s="93"/>
      <x:c r="B9" s="93"/>
      <x:c r="C9" s="93"/>
      <x:c r="D9" s="93"/>
      <x:c r="E9" s="93"/>
      <x:c r="F9" s="93"/>
      <x:c r="G9" s="93"/>
      <x:c r="H9" s="93"/>
      <x:c r="I9" s="93"/>
      <x:c r="J9" s="93"/>
      <x:c r="K9" s="93"/>
      <x:c r="L9" s="93"/>
      <x:c r="M9" s="90"/>
      <x:c r="N9" s="90" t="str">
        <x:v>M5</x:v>
      </x:c>
      <x:c r="O9" s="124" t="n">
        <x:f>'CF Conservative'!F20</x:f>
        <x:v>7577175</x:v>
      </x:c>
      <x:c r="P9" s="124" t="n">
        <x:f>'CF Base'!F20</x:f>
        <x:v>7602000</x:v>
      </x:c>
      <x:c r="Q9" s="124" t="n">
        <x:f>'CF Strong'!F20</x:f>
        <x:v>7630475</x:v>
      </x:c>
      <x:c r="R9" s="90"/>
      <x:c r="S9" s="90"/>
      <x:c r="T9" s="90"/>
      <x:c r="U9" s="90"/>
      <x:c r="V9" s="90"/>
      <x:c r="W9" s="90"/>
      <x:c r="X9" s="90"/>
      <x:c r="Y9" s="90"/>
      <x:c r="Z9" s="90"/>
      <x:c r="AA9" s="90"/>
      <x:c r="AB9" s="90"/>
      <x:c r="AC9" s="90"/>
      <x:c r="AD9" s="90"/>
      <x:c r="AE9" s="90"/>
    </x:row>
    <x:row r="10" ht="20" customHeight="1">
      <x:c r="A10" s="148" t="str">
        <x:v>SCENARIO COMPARISON</x:v>
      </x:c>
      <x:c r="B10" s="148" t="str">
        <x:v>SCENARIO COMPARISON</x:v>
      </x:c>
      <x:c r="C10" s="148" t="str">
        <x:v>SCENARIO COMPARISON</x:v>
      </x:c>
      <x:c r="D10" s="148" t="str">
        <x:v>SCENARIO COMPARISON</x:v>
      </x:c>
      <x:c r="E10" s="148" t="str">
        <x:v>SCENARIO COMPARISON</x:v>
      </x:c>
      <x:c r="F10" s="148" t="str">
        <x:v>SCENARIO COMPARISON</x:v>
      </x:c>
      <x:c r="G10" s="148" t="str">
        <x:v>SCENARIO COMPARISON</x:v>
      </x:c>
      <x:c r="H10" s="148" t="str">
        <x:v>SCENARIO COMPARISON</x:v>
      </x:c>
      <x:c r="I10" s="93"/>
      <x:c r="J10" s="93"/>
      <x:c r="K10" s="93"/>
      <x:c r="L10" s="93"/>
      <x:c r="M10" s="90"/>
      <x:c r="N10" s="90" t="str">
        <x:v>M6</x:v>
      </x:c>
      <x:c r="O10" s="124" t="n">
        <x:f>'CF Conservative'!G20</x:f>
        <x:v>7480650</x:v>
      </x:c>
      <x:c r="P10" s="124" t="n">
        <x:f>'CF Base'!G20</x:f>
        <x:v>7516000</x:v>
      </x:c>
      <x:c r="Q10" s="124" t="n">
        <x:f>'CF Strong'!G20</x:f>
        <x:v>7556550</x:v>
      </x:c>
      <x:c r="R10" s="90"/>
      <x:c r="S10" s="90"/>
      <x:c r="T10" s="90"/>
      <x:c r="U10" s="90"/>
      <x:c r="V10" s="90"/>
      <x:c r="W10" s="90"/>
      <x:c r="X10" s="90"/>
      <x:c r="Y10" s="90"/>
      <x:c r="Z10" s="90"/>
      <x:c r="AA10" s="90"/>
      <x:c r="AB10" s="90"/>
      <x:c r="AC10" s="90"/>
      <x:c r="AD10" s="90"/>
      <x:c r="AE10" s="90"/>
    </x:row>
    <x:row r="11">
      <x:c r="A11" s="92" t="str">
        <x:v>Metric</x:v>
      </x:c>
      <x:c r="B11" s="92" t="str">
        <x:v>Conservative</x:v>
      </x:c>
      <x:c r="C11" s="92" t="str">
        <x:v>Base</x:v>
      </x:c>
      <x:c r="D11" s="92" t="str">
        <x:v>Strong</x:v>
      </x:c>
      <x:c r="E11" s="92" t="str"/>
      <x:c r="F11" s="92" t="str">
        <x:v>Interpretation</x:v>
      </x:c>
      <x:c r="G11" s="92" t="str"/>
      <x:c r="H11" s="92" t="str"/>
      <x:c r="I11" s="93"/>
      <x:c r="J11" s="93"/>
      <x:c r="K11" s="93"/>
      <x:c r="L11" s="93"/>
      <x:c r="M11" s="90"/>
      <x:c r="N11" s="90" t="str">
        <x:v>M7</x:v>
      </x:c>
      <x:c r="O11" s="124" t="n">
        <x:f>'CF Conservative'!H20</x:f>
        <x:v>7370700</x:v>
      </x:c>
      <x:c r="P11" s="124" t="n">
        <x:f>'CF Base'!H20</x:f>
        <x:v>7419000</x:v>
      </x:c>
      <x:c r="Q11" s="124" t="n">
        <x:f>'CF Strong'!H20</x:f>
        <x:v>7464400</x:v>
      </x:c>
      <x:c r="R11" s="90"/>
      <x:c r="S11" s="90"/>
      <x:c r="T11" s="90"/>
      <x:c r="U11" s="90"/>
      <x:c r="V11" s="90"/>
      <x:c r="W11" s="90"/>
      <x:c r="X11" s="90"/>
      <x:c r="Y11" s="90"/>
      <x:c r="Z11" s="90"/>
      <x:c r="AA11" s="90"/>
      <x:c r="AB11" s="90"/>
      <x:c r="AC11" s="90"/>
      <x:c r="AD11" s="90"/>
      <x:c r="AE11" s="90"/>
    </x:row>
    <x:row r="12">
      <x:c r="A12" s="93" t="str">
        <x:v>Commercial Services Revenue</x:v>
      </x:c>
      <x:c r="B12" s="154" t="n">
        <x:f>'CF Conservative'!B26</x:f>
        <x:v>2000000</x:v>
      </x:c>
      <x:c r="C12" s="154" t="n">
        <x:f>'CF Base'!B26</x:f>
        <x:v>3250000</x:v>
      </x:c>
      <x:c r="D12" s="154" t="n">
        <x:f>'CF Strong'!B26</x:f>
        <x:v>4500000</x:v>
      </x:c>
      <x:c r="E12" s="93" t="str"/>
      <x:c r="F12" s="93" t="str">
        <x:v>Clean-start revenue ramp; no transferred legacy clients.</x:v>
      </x:c>
      <x:c r="G12" s="93" t="str"/>
      <x:c r="H12" s="93" t="str"/>
      <x:c r="I12" s="93"/>
      <x:c r="J12" s="93"/>
      <x:c r="K12" s="93"/>
      <x:c r="L12" s="93"/>
      <x:c r="M12" s="90"/>
      <x:c r="N12" s="90" t="str">
        <x:v>M8</x:v>
      </x:c>
      <x:c r="O12" s="124" t="n">
        <x:f>'CF Conservative'!I20</x:f>
        <x:v>7270400</x:v>
      </x:c>
      <x:c r="P12" s="124" t="n">
        <x:f>'CF Base'!I20</x:f>
        <x:v>7333000</x:v>
      </x:c>
      <x:c r="Q12" s="124" t="n">
        <x:f>'CF Strong'!I20</x:f>
        <x:v>7389800</x:v>
      </x:c>
      <x:c r="R12" s="90"/>
      <x:c r="S12" s="90"/>
      <x:c r="T12" s="90"/>
      <x:c r="U12" s="90"/>
      <x:c r="V12" s="90"/>
      <x:c r="W12" s="90"/>
      <x:c r="X12" s="90"/>
      <x:c r="Y12" s="90"/>
      <x:c r="Z12" s="90"/>
      <x:c r="AA12" s="90"/>
      <x:c r="AB12" s="90"/>
      <x:c r="AC12" s="90"/>
      <x:c r="AD12" s="90"/>
      <x:c r="AE12" s="90"/>
    </x:row>
    <x:row r="13">
      <x:c r="A13" s="93" t="str">
        <x:v>Commercial Services Contribution</x:v>
      </x:c>
      <x:c r="B13" s="154" t="n">
        <x:f>'CF Conservative'!B27</x:f>
        <x:v>1100000</x:v>
      </x:c>
      <x:c r="C13" s="154" t="n">
        <x:f>'CF Base'!B27</x:f>
        <x:v>1950000</x:v>
      </x:c>
      <x:c r="D13" s="154" t="n">
        <x:f>'CF Strong'!B27</x:f>
        <x:v>2925000</x:v>
      </x:c>
      <x:c r="E13" s="93" t="str"/>
      <x:c r="F13" s="93" t="str">
        <x:v>Revenue after direct service delivery costs.</x:v>
      </x:c>
      <x:c r="G13" s="93" t="str"/>
      <x:c r="H13" s="93" t="str"/>
      <x:c r="I13" s="93"/>
      <x:c r="J13" s="93"/>
      <x:c r="K13" s="93"/>
      <x:c r="L13" s="93"/>
      <x:c r="M13" s="90"/>
      <x:c r="N13" s="90" t="str">
        <x:v>M9</x:v>
      </x:c>
      <x:c r="O13" s="124" t="n">
        <x:f>'CF Conservative'!J20</x:f>
        <x:v>7170100</x:v>
      </x:c>
      <x:c r="P13" s="124" t="n">
        <x:f>'CF Base'!J20</x:f>
        <x:v>7247000</x:v>
      </x:c>
      <x:c r="Q13" s="124" t="n">
        <x:f>'CF Strong'!J20</x:f>
        <x:v>7315200</x:v>
      </x:c>
      <x:c r="R13" s="90"/>
      <x:c r="S13" s="90"/>
      <x:c r="T13" s="90"/>
      <x:c r="U13" s="90"/>
      <x:c r="V13" s="90"/>
      <x:c r="W13" s="90"/>
      <x:c r="X13" s="90"/>
      <x:c r="Y13" s="90"/>
      <x:c r="Z13" s="90"/>
      <x:c r="AA13" s="90"/>
      <x:c r="AB13" s="90"/>
      <x:c r="AC13" s="90"/>
      <x:c r="AD13" s="90"/>
      <x:c r="AE13" s="90"/>
    </x:row>
    <x:row r="14">
      <x:c r="A14" s="93" t="str">
        <x:v>Company Artist Partnership Receipts</x:v>
      </x:c>
      <x:c r="B14" s="154" t="n">
        <x:f>'CF Conservative'!B28</x:f>
        <x:v>281066.66666666645</x:v>
      </x:c>
      <x:c r="C14" s="154" t="n">
        <x:f>'CF Base'!B28</x:f>
        <x:v>486666.66666666645</x:v>
      </x:c>
      <x:c r="D14" s="154" t="n">
        <x:f>'CF Strong'!B28</x:f>
        <x:v>572533.333333333</x:v>
      </x:c>
      <x:c r="E14" s="93" t="str"/>
      <x:c r="F14" s="93" t="str">
        <x:v>Receipts from approved Artist economics; no incremental receipts from acceleration capital modeled.</x:v>
      </x:c>
      <x:c r="G14" s="93" t="str"/>
      <x:c r="H14" s="93" t="str"/>
      <x:c r="I14" s="93"/>
      <x:c r="J14" s="93"/>
      <x:c r="K14" s="93"/>
      <x:c r="L14" s="93"/>
      <x:c r="M14" s="90"/>
      <x:c r="N14" s="90" t="str">
        <x:v>M10</x:v>
      </x:c>
      <x:c r="O14" s="124" t="n">
        <x:f>'CF Conservative'!K20</x:f>
        <x:v>7061450</x:v>
      </x:c>
      <x:c r="P14" s="124" t="n">
        <x:f>'CF Base'!K20</x:f>
        <x:v>7154000</x:v>
      </x:c>
      <x:c r="Q14" s="124" t="n">
        <x:f>'CF Strong'!K20</x:f>
        <x:v>7143150</x:v>
      </x:c>
      <x:c r="R14" s="90"/>
      <x:c r="S14" s="90"/>
      <x:c r="T14" s="90"/>
      <x:c r="U14" s="90"/>
      <x:c r="V14" s="90"/>
      <x:c r="W14" s="90"/>
      <x:c r="X14" s="90"/>
      <x:c r="Y14" s="90"/>
      <x:c r="Z14" s="90"/>
      <x:c r="AA14" s="90"/>
      <x:c r="AB14" s="90"/>
      <x:c r="AC14" s="90"/>
      <x:c r="AD14" s="90"/>
      <x:c r="AE14" s="90"/>
    </x:row>
    <x:row r="15">
      <x:c r="A15" s="93" t="str">
        <x:v>Ending Cash Balance</x:v>
      </x:c>
      <x:c r="B15" s="154" t="n">
        <x:f>'CF Conservative'!B32</x:f>
        <x:v>4691066.666666665</x:v>
      </x:c>
      <x:c r="C15" s="154" t="n">
        <x:f>'CF Base'!B32</x:f>
        <x:v>5326666.666666668</x:v>
      </x:c>
      <x:c r="D15" s="154" t="n">
        <x:f>'CF Strong'!B32</x:f>
        <x:v>6057533.333333336</x:v>
      </x:c>
      <x:c r="E15" s="93" t="str"/>
      <x:c r="F15" s="93" t="str">
        <x:v>Remaining liquidity after planned deployment and modeled contingency use.</x:v>
      </x:c>
      <x:c r="G15" s="93" t="str"/>
      <x:c r="H15" s="93" t="str"/>
      <x:c r="I15" s="93"/>
      <x:c r="J15" s="93"/>
      <x:c r="K15" s="93"/>
      <x:c r="L15" s="93"/>
      <x:c r="M15" s="90"/>
      <x:c r="N15" s="90" t="str">
        <x:v>M11</x:v>
      </x:c>
      <x:c r="O15" s="124" t="n">
        <x:f>'CF Conservative'!L20</x:f>
        <x:v>6959450</x:v>
      </x:c>
      <x:c r="P15" s="124" t="n">
        <x:f>'CF Base'!L20</x:f>
        <x:v>7069000</x:v>
      </x:c>
      <x:c r="Q15" s="124" t="n">
        <x:f>'CF Strong'!L20</x:f>
        <x:v>7080650</x:v>
      </x:c>
      <x:c r="R15" s="90"/>
      <x:c r="S15" s="90"/>
      <x:c r="T15" s="90"/>
      <x:c r="U15" s="90"/>
      <x:c r="V15" s="90"/>
      <x:c r="W15" s="90"/>
      <x:c r="X15" s="90"/>
      <x:c r="Y15" s="90"/>
      <x:c r="Z15" s="90"/>
      <x:c r="AA15" s="90"/>
      <x:c r="AB15" s="90"/>
      <x:c r="AC15" s="90"/>
      <x:c r="AD15" s="90"/>
      <x:c r="AE15" s="90"/>
    </x:row>
    <x:row r="16">
      <x:c r="A16" s="93"/>
      <x:c r="B16" s="93"/>
      <x:c r="C16" s="93"/>
      <x:c r="D16" s="93"/>
      <x:c r="E16" s="93"/>
      <x:c r="F16" s="93"/>
      <x:c r="G16" s="93"/>
      <x:c r="H16" s="93"/>
      <x:c r="I16" s="93"/>
      <x:c r="J16" s="93"/>
      <x:c r="K16" s="93"/>
      <x:c r="L16" s="93"/>
      <x:c r="M16" s="90"/>
      <x:c r="N16" s="90" t="str">
        <x:v>M12</x:v>
      </x:c>
      <x:c r="O16" s="124" t="n">
        <x:f>'CF Conservative'!M20</x:f>
        <x:v>6865600</x:v>
      </x:c>
      <x:c r="P16" s="124" t="n">
        <x:f>'CF Base'!M20</x:f>
        <x:v>6896200</x:v>
      </x:c>
      <x:c r="Q16" s="124" t="n">
        <x:f>'CF Strong'!M20</x:f>
        <x:v>7033800</x:v>
      </x:c>
      <x:c r="R16" s="90"/>
      <x:c r="S16" s="90"/>
      <x:c r="T16" s="90"/>
      <x:c r="U16" s="90"/>
      <x:c r="V16" s="90"/>
      <x:c r="W16" s="90"/>
      <x:c r="X16" s="90"/>
      <x:c r="Y16" s="90"/>
      <x:c r="Z16" s="90"/>
      <x:c r="AA16" s="90"/>
      <x:c r="AB16" s="90"/>
      <x:c r="AC16" s="90"/>
      <x:c r="AD16" s="90"/>
      <x:c r="AE16" s="90"/>
    </x:row>
    <x:row r="17" ht="20" customHeight="1">
      <x:c r="A17" s="148" t="str">
        <x:v>BASE CASE CAPITAL MOVEMENT</x:v>
      </x:c>
      <x:c r="B17" s="148" t="str">
        <x:v>BASE CASE CAPITAL MOVEMENT</x:v>
      </x:c>
      <x:c r="C17" s="148" t="str">
        <x:v>BASE CASE CAPITAL MOVEMENT</x:v>
      </x:c>
      <x:c r="D17" s="148" t="str">
        <x:v>BASE CASE CAPITAL MOVEMENT</x:v>
      </x:c>
      <x:c r="E17" s="148" t="str">
        <x:v>BASE CASE CAPITAL MOVEMENT</x:v>
      </x:c>
      <x:c r="F17" s="148" t="str">
        <x:v>BASE CASE CAPITAL MOVEMENT</x:v>
      </x:c>
      <x:c r="G17" s="148" t="str">
        <x:v>BASE CASE CAPITAL MOVEMENT</x:v>
      </x:c>
      <x:c r="H17" s="148" t="str">
        <x:v>BASE CASE CAPITAL MOVEMENT</x:v>
      </x:c>
      <x:c r="I17" s="93"/>
      <x:c r="J17" s="93"/>
      <x:c r="K17" s="93"/>
      <x:c r="L17" s="93"/>
      <x:c r="M17" s="90"/>
      <x:c r="N17" s="90" t="str">
        <x:v>M13</x:v>
      </x:c>
      <x:c r="O17" s="124" t="n">
        <x:f>'CF Conservative'!N20</x:f>
        <x:v>6779750</x:v>
      </x:c>
      <x:c r="P17" s="124" t="n">
        <x:f>'CF Base'!N20</x:f>
        <x:v>6826400</x:v>
      </x:c>
      <x:c r="Q17" s="124" t="n">
        <x:f>'CF Strong'!N20</x:f>
        <x:v>6989950</x:v>
      </x:c>
      <x:c r="R17" s="90"/>
      <x:c r="S17" s="90"/>
      <x:c r="T17" s="90"/>
      <x:c r="U17" s="90"/>
      <x:c r="V17" s="90"/>
      <x:c r="W17" s="90"/>
      <x:c r="X17" s="90"/>
      <x:c r="Y17" s="90"/>
      <x:c r="Z17" s="90"/>
      <x:c r="AA17" s="90"/>
      <x:c r="AB17" s="90"/>
      <x:c r="AC17" s="90"/>
      <x:c r="AD17" s="90"/>
      <x:c r="AE17" s="90"/>
    </x:row>
    <x:row r="18">
      <x:c r="A18" s="92" t="str">
        <x:v>Cash Flow Item</x:v>
      </x:c>
      <x:c r="B18" s="92" t="str">
        <x:v>30M Amount</x:v>
      </x:c>
      <x:c r="C18" s="93"/>
      <x:c r="D18" s="93"/>
      <x:c r="E18" s="93"/>
      <x:c r="F18" s="93"/>
      <x:c r="G18" s="93"/>
      <x:c r="H18" s="93"/>
      <x:c r="I18" s="93"/>
      <x:c r="J18" s="93"/>
      <x:c r="K18" s="93"/>
      <x:c r="L18" s="93"/>
      <x:c r="M18" s="90"/>
      <x:c r="N18" s="90" t="str">
        <x:v>M14</x:v>
      </x:c>
      <x:c r="O18" s="124" t="n">
        <x:f>'CF Conservative'!O20</x:f>
        <x:v>6695825</x:v>
      </x:c>
      <x:c r="P18" s="124" t="n">
        <x:f>'CF Base'!O20</x:f>
        <x:v>6769600</x:v>
      </x:c>
      <x:c r="Q18" s="124" t="n">
        <x:f>'CF Strong'!O20</x:f>
        <x:v>6862325</x:v>
      </x:c>
      <x:c r="R18" s="90"/>
      <x:c r="S18" s="90"/>
      <x:c r="T18" s="90"/>
      <x:c r="U18" s="90"/>
      <x:c r="V18" s="90"/>
      <x:c r="W18" s="90"/>
      <x:c r="X18" s="90"/>
      <x:c r="Y18" s="90"/>
      <x:c r="Z18" s="90"/>
      <x:c r="AA18" s="90"/>
      <x:c r="AB18" s="90"/>
      <x:c r="AC18" s="90"/>
      <x:c r="AD18" s="90"/>
      <x:c r="AE18" s="90"/>
    </x:row>
    <x:row r="19">
      <x:c r="A19" s="93" t="str">
        <x:v>Commercial Services Revenue</x:v>
      </x:c>
      <x:c r="B19" s="154" t="n">
        <x:f>'CF Base'!B26</x:f>
        <x:v>3250000</x:v>
      </x:c>
      <x:c r="C19" s="93"/>
      <x:c r="D19" s="93"/>
      <x:c r="E19" s="93"/>
      <x:c r="F19" s="93"/>
      <x:c r="G19" s="93"/>
      <x:c r="H19" s="93"/>
      <x:c r="I19" s="93"/>
      <x:c r="J19" s="93"/>
      <x:c r="K19" s="93"/>
      <x:c r="L19" s="93"/>
      <x:c r="M19" s="90"/>
      <x:c r="N19" s="90" t="str">
        <x:v>M15</x:v>
      </x:c>
      <x:c r="O19" s="124" t="n">
        <x:f>'CF Conservative'!P20</x:f>
        <x:v>6613550</x:v>
      </x:c>
      <x:c r="P19" s="124" t="n">
        <x:f>'CF Base'!P20</x:f>
        <x:v>6720800</x:v>
      </x:c>
      <x:c r="Q19" s="124" t="n">
        <x:f>'CF Strong'!P20</x:f>
        <x:v>6844250</x:v>
      </x:c>
      <x:c r="R19" s="90"/>
      <x:c r="S19" s="90"/>
      <x:c r="T19" s="90"/>
      <x:c r="U19" s="90"/>
      <x:c r="V19" s="90"/>
      <x:c r="W19" s="90"/>
      <x:c r="X19" s="90"/>
      <x:c r="Y19" s="90"/>
      <x:c r="Z19" s="90"/>
      <x:c r="AA19" s="90"/>
      <x:c r="AB19" s="90"/>
      <x:c r="AC19" s="90"/>
      <x:c r="AD19" s="90"/>
      <x:c r="AE19" s="90"/>
    </x:row>
    <x:row r="20">
      <x:c r="A20" s="93" t="str">
        <x:v>Artist Partnership Receipts</x:v>
      </x:c>
      <x:c r="B20" s="154" t="n">
        <x:f>'CF Base'!B28</x:f>
        <x:v>486666.66666666645</x:v>
      </x:c>
      <x:c r="C20" s="93"/>
      <x:c r="D20" s="93"/>
      <x:c r="E20" s="93"/>
      <x:c r="F20" s="93"/>
      <x:c r="G20" s="93"/>
      <x:c r="H20" s="93"/>
      <x:c r="I20" s="93"/>
      <x:c r="J20" s="93"/>
      <x:c r="K20" s="93"/>
      <x:c r="L20" s="93"/>
      <x:c r="M20" s="90"/>
      <x:c r="N20" s="90" t="str">
        <x:v>M16</x:v>
      </x:c>
      <x:c r="O20" s="124" t="n">
        <x:f>'CF Conservative'!Q20</x:f>
        <x:v>6536925</x:v>
      </x:c>
      <x:c r="P20" s="124" t="n">
        <x:f>'CF Base'!Q20</x:f>
        <x:v>6679000</x:v>
      </x:c>
      <x:c r="Q20" s="124" t="n">
        <x:f>'CF Strong'!Q20</x:f>
        <x:v>6834725</x:v>
      </x:c>
      <x:c r="R20" s="90"/>
      <x:c r="S20" s="90"/>
      <x:c r="T20" s="90"/>
      <x:c r="U20" s="90"/>
      <x:c r="V20" s="90"/>
      <x:c r="W20" s="90"/>
      <x:c r="X20" s="90"/>
      <x:c r="Y20" s="90"/>
      <x:c r="Z20" s="90"/>
      <x:c r="AA20" s="90"/>
      <x:c r="AB20" s="90"/>
      <x:c r="AC20" s="90"/>
      <x:c r="AD20" s="90"/>
      <x:c r="AE20" s="90"/>
    </x:row>
    <x:row r="21">
      <x:c r="A21" s="155" t="str">
        <x:v>Total Operating Inflows</x:v>
      </x:c>
      <x:c r="B21" s="156" t="n">
        <x:f>SUM(B19:B20)</x:f>
        <x:v>3736666.6666666665</x:v>
      </x:c>
      <x:c r="C21" s="93"/>
      <x:c r="D21" s="93"/>
      <x:c r="E21" s="93"/>
      <x:c r="F21" s="93"/>
      <x:c r="G21" s="93"/>
      <x:c r="H21" s="93"/>
      <x:c r="I21" s="93"/>
      <x:c r="J21" s="93"/>
      <x:c r="K21" s="93"/>
      <x:c r="L21" s="93"/>
      <x:c r="M21" s="90"/>
      <x:c r="N21" s="90" t="str">
        <x:v>M17</x:v>
      </x:c>
      <x:c r="O21" s="124" t="n">
        <x:f>'CF Conservative'!R20</x:f>
        <x:v>6463950</x:v>
      </x:c>
      <x:c r="P21" s="124" t="n">
        <x:f>'CF Base'!R20</x:f>
        <x:v>6637200</x:v>
      </x:c>
      <x:c r="Q21" s="124" t="n">
        <x:f>'CF Strong'!R20</x:f>
        <x:v>6826750</x:v>
      </x:c>
      <x:c r="R21" s="90"/>
      <x:c r="S21" s="90"/>
      <x:c r="T21" s="90"/>
      <x:c r="U21" s="90"/>
      <x:c r="V21" s="90"/>
      <x:c r="W21" s="90"/>
      <x:c r="X21" s="90"/>
      <x:c r="Y21" s="90"/>
      <x:c r="Z21" s="90"/>
      <x:c r="AA21" s="90"/>
      <x:c r="AB21" s="90"/>
      <x:c r="AC21" s="90"/>
      <x:c r="AD21" s="90"/>
      <x:c r="AE21" s="90"/>
    </x:row>
    <x:row r="22">
      <x:c r="A22" s="93" t="str">
        <x:v>Service Direct Costs</x:v>
      </x:c>
      <x:c r="B22" s="154" t="n">
        <x:f>SUM('CF Base'!B6:AE6)</x:f>
        <x:v>1300000</x:v>
      </x:c>
      <x:c r="C22" s="93"/>
      <x:c r="D22" s="93"/>
      <x:c r="E22" s="93"/>
      <x:c r="F22" s="93"/>
      <x:c r="G22" s="93"/>
      <x:c r="H22" s="93"/>
      <x:c r="I22" s="93"/>
      <x:c r="J22" s="93"/>
      <x:c r="K22" s="93"/>
      <x:c r="L22" s="93"/>
      <x:c r="M22" s="90"/>
      <x:c r="N22" s="90" t="str">
        <x:v>M18</x:v>
      </x:c>
      <x:c r="O22" s="124" t="n">
        <x:f>'CF Conservative'!S20</x:f>
        <x:v>6289175</x:v>
      </x:c>
      <x:c r="P22" s="124" t="n">
        <x:f>'CF Base'!S20</x:f>
        <x:v>6492400</x:v>
      </x:c>
      <x:c r="Q22" s="124" t="n">
        <x:f>'CF Strong'!S20</x:f>
        <x:v>6619775</x:v>
      </x:c>
      <x:c r="R22" s="90"/>
      <x:c r="S22" s="90"/>
      <x:c r="T22" s="90"/>
      <x:c r="U22" s="90"/>
      <x:c r="V22" s="90"/>
      <x:c r="W22" s="90"/>
      <x:c r="X22" s="90"/>
      <x:c r="Y22" s="90"/>
      <x:c r="Z22" s="90"/>
      <x:c r="AA22" s="90"/>
      <x:c r="AB22" s="90"/>
      <x:c r="AC22" s="90"/>
      <x:c r="AD22" s="90"/>
      <x:c r="AE22" s="90"/>
    </x:row>
    <x:row r="23">
      <x:c r="A23" s="93" t="str">
        <x:v>Core Team + Operations + Founder Compensation</x:v>
      </x:c>
      <x:c r="B23" s="154" t="n">
        <x:f>SUM('CF Base'!B11:AE11)</x:f>
        <x:v>2300000.0000000005</x:v>
      </x:c>
      <x:c r="C23" s="93"/>
      <x:c r="D23" s="93"/>
      <x:c r="E23" s="93"/>
      <x:c r="F23" s="93"/>
      <x:c r="G23" s="93"/>
      <x:c r="H23" s="93"/>
      <x:c r="I23" s="93"/>
      <x:c r="J23" s="93"/>
      <x:c r="K23" s="93"/>
      <x:c r="L23" s="93"/>
      <x:c r="M23" s="90"/>
      <x:c r="N23" s="90" t="str">
        <x:v>M19</x:v>
      </x:c>
      <x:c r="O23" s="124" t="n">
        <x:f>'CF Conservative'!T20</x:f>
        <x:v>6135050</x:v>
      </x:c>
      <x:c r="P23" s="124" t="n">
        <x:f>'CF Base'!T20</x:f>
        <x:v>6406766.666666667</x:v>
      </x:c>
      <x:c r="Q23" s="124" t="n">
        <x:f>'CF Strong'!T20</x:f>
        <x:v>6573516.666666667</x:v>
      </x:c>
      <x:c r="R23" s="90"/>
      <x:c r="S23" s="90"/>
      <x:c r="T23" s="90"/>
      <x:c r="U23" s="90"/>
      <x:c r="V23" s="90"/>
      <x:c r="W23" s="90"/>
      <x:c r="X23" s="90"/>
      <x:c r="Y23" s="90"/>
      <x:c r="Z23" s="90"/>
      <x:c r="AA23" s="90"/>
      <x:c r="AB23" s="90"/>
      <x:c r="AC23" s="90"/>
      <x:c r="AD23" s="90"/>
      <x:c r="AE23" s="90"/>
    </x:row>
    <x:row r="24">
      <x:c r="A24" s="93" t="str">
        <x:v>Marketing + Commercial Revenue Infrastructure</x:v>
      </x:c>
      <x:c r="B24" s="154" t="n">
        <x:f>SUM('CF Base'!B12:AE12)</x:f>
        <x:v>1099999.9999999998</x:v>
      </x:c>
      <x:c r="C24" s="93"/>
      <x:c r="D24" s="93"/>
      <x:c r="E24" s="93"/>
      <x:c r="F24" s="93"/>
      <x:c r="G24" s="93"/>
      <x:c r="H24" s="93"/>
      <x:c r="I24" s="93"/>
      <x:c r="J24" s="93"/>
      <x:c r="K24" s="93"/>
      <x:c r="L24" s="93"/>
      <x:c r="M24" s="90"/>
      <x:c r="N24" s="90" t="str">
        <x:v>M20</x:v>
      </x:c>
      <x:c r="O24" s="124" t="n">
        <x:f>'CF Conservative'!U20</x:f>
        <x:v>5987575</x:v>
      </x:c>
      <x:c r="P24" s="124" t="n">
        <x:f>'CF Base'!U20</x:f>
        <x:v>6179133.333333334</x:v>
      </x:c>
      <x:c r="Q24" s="124" t="n">
        <x:f>'CF Strong'!U20</x:f>
        <x:v>6433808.333333334</x:v>
      </x:c>
      <x:c r="R24" s="90"/>
      <x:c r="S24" s="90"/>
      <x:c r="T24" s="90"/>
      <x:c r="U24" s="90"/>
      <x:c r="V24" s="90"/>
      <x:c r="W24" s="90"/>
      <x:c r="X24" s="90"/>
      <x:c r="Y24" s="90"/>
      <x:c r="Z24" s="90"/>
      <x:c r="AA24" s="90"/>
      <x:c r="AB24" s="90"/>
      <x:c r="AC24" s="90"/>
      <x:c r="AD24" s="90"/>
      <x:c r="AE24" s="90"/>
    </x:row>
    <x:row r="25">
      <x:c r="A25" s="93" t="str">
        <x:v>Legal, Rights, Finance + Technology</x:v>
      </x:c>
      <x:c r="B25" s="154" t="n">
        <x:f>SUM('CF Base'!B13:AE13)</x:f>
        <x:v>300000</x:v>
      </x:c>
      <x:c r="C25" s="93"/>
      <x:c r="D25" s="93"/>
      <x:c r="E25" s="93"/>
      <x:c r="F25" s="93"/>
      <x:c r="G25" s="93"/>
      <x:c r="H25" s="93"/>
      <x:c r="I25" s="93"/>
      <x:c r="J25" s="93"/>
      <x:c r="K25" s="93"/>
      <x:c r="L25" s="93"/>
      <x:c r="M25" s="90"/>
      <x:c r="N25" s="90" t="str">
        <x:v>M21</x:v>
      </x:c>
      <x:c r="O25" s="124" t="n">
        <x:f>'CF Conservative'!V20</x:f>
        <x:v>5757225</x:v>
      </x:c>
      <x:c r="P25" s="124" t="n">
        <x:f>'CF Base'!V20</x:f>
        <x:v>6081000.000000001</x:v>
      </x:c>
      <x:c r="Q25" s="124" t="n">
        <x:f>'CF Strong'!V20</x:f>
        <x:v>6394825.000000001</x:v>
      </x:c>
      <x:c r="R25" s="90"/>
      <x:c r="S25" s="90"/>
      <x:c r="T25" s="90"/>
      <x:c r="U25" s="90"/>
      <x:c r="V25" s="90"/>
      <x:c r="W25" s="90"/>
      <x:c r="X25" s="90"/>
      <x:c r="Y25" s="90"/>
      <x:c r="Z25" s="90"/>
      <x:c r="AA25" s="90"/>
      <x:c r="AB25" s="90"/>
      <x:c r="AC25" s="90"/>
      <x:c r="AD25" s="90"/>
      <x:c r="AE25" s="90"/>
    </x:row>
    <x:row r="26">
      <x:c r="A26" s="93" t="str">
        <x:v>Artist Capital + Acceleration</x:v>
      </x:c>
      <x:c r="B26" s="154" t="n">
        <x:f>'CF Base'!B29+'CF Base'!B30</x:f>
        <x:v>1210000</x:v>
      </x:c>
      <x:c r="C26" s="93"/>
      <x:c r="D26" s="93"/>
      <x:c r="E26" s="93"/>
      <x:c r="F26" s="93"/>
      <x:c r="G26" s="93"/>
      <x:c r="H26" s="93"/>
      <x:c r="I26" s="93"/>
      <x:c r="J26" s="93"/>
      <x:c r="K26" s="93"/>
      <x:c r="L26" s="93"/>
      <x:c r="M26" s="90"/>
      <x:c r="N26" s="90" t="str">
        <x:v>M22</x:v>
      </x:c>
      <x:c r="O26" s="124" t="n">
        <x:f>'CF Conservative'!W20</x:f>
        <x:v>5634875</x:v>
      </x:c>
      <x:c r="P26" s="124" t="n">
        <x:f>'CF Base'!W20</x:f>
        <x:v>5980866.666666668</x:v>
      </x:c>
      <x:c r="Q26" s="124" t="n">
        <x:f>'CF Strong'!W20</x:f>
        <x:v>6253841.666666668</x:v>
      </x:c>
      <x:c r="R26" s="90"/>
      <x:c r="S26" s="90"/>
      <x:c r="T26" s="90"/>
      <x:c r="U26" s="90"/>
      <x:c r="V26" s="90"/>
      <x:c r="W26" s="90"/>
      <x:c r="X26" s="90"/>
      <x:c r="Y26" s="90"/>
      <x:c r="Z26" s="90"/>
      <x:c r="AA26" s="90"/>
      <x:c r="AB26" s="90"/>
      <x:c r="AC26" s="90"/>
      <x:c r="AD26" s="90"/>
      <x:c r="AE26" s="90"/>
    </x:row>
    <x:row r="27">
      <x:c r="A27" s="155" t="str">
        <x:v>Contingency Utilization</x:v>
      </x:c>
      <x:c r="B27" s="156" t="n">
        <x:f>SUM('CF Base'!B16:AE16)</x:f>
        <x:v>200000</x:v>
      </x:c>
      <x:c r="C27" s="93"/>
      <x:c r="D27" s="93"/>
      <x:c r="E27" s="93"/>
      <x:c r="F27" s="93"/>
      <x:c r="G27" s="93"/>
      <x:c r="H27" s="93"/>
      <x:c r="I27" s="93"/>
      <x:c r="J27" s="93"/>
      <x:c r="K27" s="93"/>
      <x:c r="L27" s="93"/>
      <x:c r="M27" s="90"/>
      <x:c r="N27" s="90" t="str">
        <x:v>M23</x:v>
      </x:c>
      <x:c r="O27" s="124" t="n">
        <x:f>'CF Conservative'!X20</x:f>
        <x:v>5512825</x:v>
      </x:c>
      <x:c r="P27" s="124" t="n">
        <x:f>'CF Base'!X20</x:f>
        <x:v>5890733.333333335</x:v>
      </x:c>
      <x:c r="Q27" s="124" t="n">
        <x:f>'CF Strong'!X20</x:f>
        <x:v>6225958.333333335</x:v>
      </x:c>
      <x:c r="R27" s="90"/>
      <x:c r="S27" s="90"/>
      <x:c r="T27" s="90"/>
      <x:c r="U27" s="90"/>
      <x:c r="V27" s="90"/>
      <x:c r="W27" s="90"/>
      <x:c r="X27" s="90"/>
      <x:c r="Y27" s="90"/>
      <x:c r="Z27" s="90"/>
      <x:c r="AA27" s="90"/>
      <x:c r="AB27" s="90"/>
      <x:c r="AC27" s="90"/>
      <x:c r="AD27" s="90"/>
      <x:c r="AE27" s="90"/>
    </x:row>
    <x:row r="28">
      <x:c r="A28" s="93"/>
      <x:c r="B28" s="93"/>
      <x:c r="C28" s="93"/>
      <x:c r="D28" s="93"/>
      <x:c r="E28" s="93"/>
      <x:c r="F28" s="93"/>
      <x:c r="G28" s="93"/>
      <x:c r="H28" s="93"/>
      <x:c r="I28" s="93"/>
      <x:c r="J28" s="93"/>
      <x:c r="K28" s="93"/>
      <x:c r="L28" s="93"/>
      <x:c r="M28" s="90"/>
      <x:c r="N28" s="90" t="str">
        <x:v>M24</x:v>
      </x:c>
      <x:c r="O28" s="124" t="n">
        <x:f>'CF Conservative'!Y20</x:f>
        <x:v>5288758.333333333</x:v>
      </x:c>
      <x:c r="P28" s="124" t="n">
        <x:f>'CF Base'!Y20</x:f>
        <x:v>5649933.333333335</x:v>
      </x:c>
      <x:c r="Q28" s="124" t="n">
        <x:f>'CF Strong'!Y20</x:f>
        <x:v>6048958.333333335</x:v>
      </x:c>
      <x:c r="R28" s="90"/>
      <x:c r="S28" s="90"/>
      <x:c r="T28" s="90"/>
      <x:c r="U28" s="90"/>
      <x:c r="V28" s="90"/>
      <x:c r="W28" s="90"/>
      <x:c r="X28" s="90"/>
      <x:c r="Y28" s="90"/>
      <x:c r="Z28" s="90"/>
      <x:c r="AA28" s="90"/>
      <x:c r="AB28" s="90"/>
      <x:c r="AC28" s="90"/>
      <x:c r="AD28" s="90"/>
      <x:c r="AE28" s="90"/>
    </x:row>
    <x:row r="29" ht="20" customHeight="1">
      <x:c r="A29" s="148" t="str">
        <x:v>KEY INTERPRETATION</x:v>
      </x:c>
      <x:c r="B29" s="148" t="str">
        <x:v>KEY INTERPRETATION</x:v>
      </x:c>
      <x:c r="C29" s="148" t="str">
        <x:v>KEY INTERPRETATION</x:v>
      </x:c>
      <x:c r="D29" s="148" t="str">
        <x:v>KEY INTERPRETATION</x:v>
      </x:c>
      <x:c r="E29" s="148" t="str">
        <x:v>KEY INTERPRETATION</x:v>
      </x:c>
      <x:c r="F29" s="148" t="str">
        <x:v>KEY INTERPRETATION</x:v>
      </x:c>
      <x:c r="G29" s="148" t="str">
        <x:v>KEY INTERPRETATION</x:v>
      </x:c>
      <x:c r="H29" s="148" t="str">
        <x:v>KEY INTERPRETATION</x:v>
      </x:c>
      <x:c r="I29" s="148" t="str">
        <x:v>KEY INTERPRETATION</x:v>
      </x:c>
      <x:c r="J29" s="148" t="str">
        <x:v>KEY INTERPRETATION</x:v>
      </x:c>
      <x:c r="K29" s="148" t="str">
        <x:v>KEY INTERPRETATION</x:v>
      </x:c>
      <x:c r="L29" s="148" t="str">
        <x:v>KEY INTERPRETATION</x:v>
      </x:c>
      <x:c r="M29" s="90"/>
      <x:c r="N29" s="90" t="str">
        <x:v>M25</x:v>
      </x:c>
      <x:c r="O29" s="124" t="n">
        <x:f>'CF Conservative'!Z20</x:f>
        <x:v>5196866.666666666</x:v>
      </x:c>
      <x:c r="P29" s="124" t="n">
        <x:f>'CF Base'!Z20</x:f>
        <x:v>5529633.333333335</x:v>
      </x:c>
      <x:c r="Q29" s="124" t="n">
        <x:f>'CF Strong'!Z20</x:f>
        <x:v>6104266.666666668</x:v>
      </x:c>
      <x:c r="R29" s="90"/>
      <x:c r="S29" s="90"/>
      <x:c r="T29" s="90"/>
      <x:c r="U29" s="90"/>
      <x:c r="V29" s="90"/>
      <x:c r="W29" s="90"/>
      <x:c r="X29" s="90"/>
      <x:c r="Y29" s="90"/>
      <x:c r="Z29" s="90"/>
      <x:c r="AA29" s="90"/>
      <x:c r="AB29" s="90"/>
      <x:c r="AC29" s="90"/>
      <x:c r="AD29" s="90"/>
      <x:c r="AE29" s="90"/>
    </x:row>
    <x:row r="30">
      <x:c r="A30" s="142" t="str">
        <x:v>The model is intentionally structured so that the $8.0M raise does not depend on aggressive early Artist Partnership returns. Commercial Services begins from a clean start, scales toward a $3.25M 30-month base case, and contributes approximately 60% before Company-Funded Artist receipts. The Company-Funded portfolio is deliberately selective at approximately 8 Artists in the Base Case, while the broader platform supports 15-20 active Artist relationships across both pathways. Initial Artist capital remains staged at up to $50K per funded Artist, with a much larger $1.6M acceleration reserve available only for evidence-backed winners. The Base Case assumes no incremental receipts from acceleration capital during the 30-month period. Ending liquidity therefore includes substantial protected reserves intended to support months 31-36+, additional evidence-backed Artist deployment, senior hiring, acquisition activity, or other high-value opportunities.</x:v>
      </x:c>
      <x:c r="B30" s="142"/>
      <x:c r="C30" s="142"/>
      <x:c r="D30" s="142"/>
      <x:c r="E30" s="142"/>
      <x:c r="F30" s="142"/>
      <x:c r="G30" s="142"/>
      <x:c r="H30" s="142"/>
      <x:c r="I30" s="142"/>
      <x:c r="J30" s="142"/>
      <x:c r="K30" s="142"/>
      <x:c r="L30" s="142"/>
      <x:c r="M30" s="90"/>
      <x:c r="N30" s="90" t="str">
        <x:v>M26</x:v>
      </x:c>
      <x:c r="O30" s="124" t="n">
        <x:f>'CF Conservative'!AA20</x:f>
        <x:v>5109074.999999999</x:v>
      </x:c>
      <x:c r="P30" s="124" t="n">
        <x:f>'CF Base'!AA20</x:f>
        <x:v>5516133.333333335</x:v>
      </x:c>
      <x:c r="Q30" s="124" t="n">
        <x:f>'CF Strong'!AA20</x:f>
        <x:v>6067008.333333335</x:v>
      </x:c>
      <x:c r="R30" s="90"/>
      <x:c r="S30" s="90"/>
      <x:c r="T30" s="90"/>
      <x:c r="U30" s="90"/>
      <x:c r="V30" s="90"/>
      <x:c r="W30" s="90"/>
      <x:c r="X30" s="90"/>
      <x:c r="Y30" s="90"/>
      <x:c r="Z30" s="90"/>
      <x:c r="AA30" s="90"/>
      <x:c r="AB30" s="90"/>
      <x:c r="AC30" s="90"/>
      <x:c r="AD30" s="90"/>
      <x:c r="AE30" s="90"/>
    </x:row>
    <x:row r="31">
      <x:c r="A31" s="142"/>
      <x:c r="B31" s="142"/>
      <x:c r="C31" s="142"/>
      <x:c r="D31" s="142"/>
      <x:c r="E31" s="142"/>
      <x:c r="F31" s="142"/>
      <x:c r="G31" s="142"/>
      <x:c r="H31" s="142"/>
      <x:c r="I31" s="142"/>
      <x:c r="J31" s="142"/>
      <x:c r="K31" s="142"/>
      <x:c r="L31" s="142"/>
      <x:c r="M31" s="90"/>
      <x:c r="N31" s="90" t="str">
        <x:v>M27</x:v>
      </x:c>
      <x:c r="O31" s="124" t="n">
        <x:f>'CF Conservative'!AB20</x:f>
        <x:v>4924858.333333332</x:v>
      </x:c>
      <x:c r="P31" s="124" t="n">
        <x:f>'CF Base'!AB20</x:f>
        <x:v>5422633.333333335</x:v>
      </x:c>
      <x:c r="Q31" s="124" t="n">
        <x:f>'CF Strong'!AB20</x:f>
        <x:v>6142525.000000002</x:v>
      </x:c>
      <x:c r="R31" s="90"/>
      <x:c r="S31" s="90"/>
      <x:c r="T31" s="90"/>
      <x:c r="U31" s="90"/>
      <x:c r="V31" s="90"/>
      <x:c r="W31" s="90"/>
      <x:c r="X31" s="90"/>
      <x:c r="Y31" s="90"/>
      <x:c r="Z31" s="90"/>
      <x:c r="AA31" s="90"/>
      <x:c r="AB31" s="90"/>
      <x:c r="AC31" s="90"/>
      <x:c r="AD31" s="90"/>
      <x:c r="AE31" s="90"/>
    </x:row>
    <x:row r="32">
      <x:c r="A32" s="142"/>
      <x:c r="B32" s="142"/>
      <x:c r="C32" s="142"/>
      <x:c r="D32" s="142"/>
      <x:c r="E32" s="142"/>
      <x:c r="F32" s="142"/>
      <x:c r="G32" s="142"/>
      <x:c r="H32" s="142"/>
      <x:c r="I32" s="142"/>
      <x:c r="J32" s="142"/>
      <x:c r="K32" s="142"/>
      <x:c r="L32" s="142"/>
      <x:c r="M32" s="90"/>
      <x:c r="N32" s="90" t="str">
        <x:v>M28</x:v>
      </x:c>
      <x:c r="O32" s="124" t="n">
        <x:f>'CF Conservative'!AC20</x:f>
        <x:v>4843941.666666665</x:v>
      </x:c>
      <x:c r="P32" s="124" t="n">
        <x:f>'CF Base'!AC20</x:f>
        <x:v>5435133.333333335</x:v>
      </x:c>
      <x:c r="Q32" s="124" t="n">
        <x:f>'CF Strong'!AC20</x:f>
        <x:v>6077141.666666669</x:v>
      </x:c>
      <x:c r="R32" s="90"/>
      <x:c r="S32" s="90"/>
      <x:c r="T32" s="90"/>
      <x:c r="U32" s="90"/>
      <x:c r="V32" s="90"/>
      <x:c r="W32" s="90"/>
      <x:c r="X32" s="90"/>
      <x:c r="Y32" s="90"/>
      <x:c r="Z32" s="90"/>
      <x:c r="AA32" s="90"/>
      <x:c r="AB32" s="90"/>
      <x:c r="AC32" s="90"/>
      <x:c r="AD32" s="90"/>
      <x:c r="AE32" s="90"/>
    </x:row>
    <x:row r="33">
      <x:c r="A33" s="142"/>
      <x:c r="B33" s="142"/>
      <x:c r="C33" s="142"/>
      <x:c r="D33" s="142"/>
      <x:c r="E33" s="142"/>
      <x:c r="F33" s="142"/>
      <x:c r="G33" s="142"/>
      <x:c r="H33" s="142"/>
      <x:c r="I33" s="142"/>
      <x:c r="J33" s="142"/>
      <x:c r="K33" s="142"/>
      <x:c r="L33" s="142"/>
      <x:c r="M33" s="90"/>
      <x:c r="N33" s="90" t="str">
        <x:v>M29</x:v>
      </x:c>
      <x:c r="O33" s="124" t="n">
        <x:f>'CF Conservative'!AD20</x:f>
        <x:v>4765958.333333332</x:v>
      </x:c>
      <x:c r="P33" s="124" t="n">
        <x:f>'CF Base'!AD20</x:f>
        <x:v>5454966.666666668</x:v>
      </x:c>
      <x:c r="Q33" s="124" t="n">
        <x:f>'CF Strong'!AD20</x:f>
        <x:v>6165291.666666669</x:v>
      </x:c>
      <x:c r="R33" s="90"/>
      <x:c r="S33" s="90"/>
      <x:c r="T33" s="90"/>
      <x:c r="U33" s="90"/>
      <x:c r="V33" s="90"/>
      <x:c r="W33" s="90"/>
      <x:c r="X33" s="90"/>
      <x:c r="Y33" s="90"/>
      <x:c r="Z33" s="90"/>
      <x:c r="AA33" s="90"/>
      <x:c r="AB33" s="90"/>
      <x:c r="AC33" s="90"/>
      <x:c r="AD33" s="90"/>
      <x:c r="AE33" s="90"/>
    </x:row>
    <x:row r="34">
      <x:c r="A34" s="142"/>
      <x:c r="B34" s="142"/>
      <x:c r="C34" s="142"/>
      <x:c r="D34" s="142"/>
      <x:c r="E34" s="142"/>
      <x:c r="F34" s="142"/>
      <x:c r="G34" s="142"/>
      <x:c r="H34" s="142"/>
      <x:c r="I34" s="142"/>
      <x:c r="J34" s="142"/>
      <x:c r="K34" s="142"/>
      <x:c r="L34" s="142"/>
      <x:c r="M34" s="90"/>
      <x:c r="N34" s="90" t="str">
        <x:v>M30</x:v>
      </x:c>
      <x:c r="O34" s="124" t="n">
        <x:f>'CF Conservative'!AE20</x:f>
        <x:v>4691066.666666665</x:v>
      </x:c>
      <x:c r="P34" s="124" t="n">
        <x:f>'CF Base'!AE20</x:f>
        <x:v>5326666.666666668</x:v>
      </x:c>
      <x:c r="Q34" s="124" t="n">
        <x:f>'CF Strong'!AE20</x:f>
        <x:v>6057533.333333336</x:v>
      </x:c>
      <x:c r="R34" s="90"/>
      <x:c r="S34" s="90"/>
      <x:c r="T34" s="90"/>
      <x:c r="U34" s="90"/>
      <x:c r="V34" s="90"/>
      <x:c r="W34" s="90"/>
      <x:c r="X34" s="90"/>
      <x:c r="Y34" s="90"/>
      <x:c r="Z34" s="90"/>
      <x:c r="AA34" s="90"/>
      <x:c r="AB34" s="90"/>
      <x:c r="AC34" s="90"/>
      <x:c r="AD34" s="90"/>
      <x:c r="AE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  <x:c r="M35" s="90"/>
      <x:c r="N35" s="90"/>
      <x:c r="O35" s="90"/>
      <x:c r="P35" s="90"/>
      <x:c r="Q35" s="90"/>
      <x:c r="R35" s="90"/>
      <x:c r="S35" s="90"/>
      <x:c r="T35" s="90"/>
      <x:c r="U35" s="90"/>
      <x:c r="V35" s="90"/>
      <x:c r="W35" s="90"/>
      <x:c r="X35" s="90"/>
      <x:c r="Y35" s="90"/>
      <x:c r="Z35" s="90"/>
      <x:c r="AA35" s="90"/>
      <x:c r="AB35" s="90"/>
      <x:c r="AC35" s="90"/>
      <x:c r="AD35" s="90"/>
      <x:c r="AE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  <x:c r="M36" s="90"/>
      <x:c r="N36" s="90"/>
      <x:c r="O36" s="90"/>
      <x:c r="P36" s="90"/>
      <x:c r="Q36" s="90"/>
      <x:c r="R36" s="90"/>
      <x:c r="S36" s="90"/>
      <x:c r="T36" s="90"/>
      <x:c r="U36" s="90"/>
      <x:c r="V36" s="90"/>
      <x:c r="W36" s="90"/>
      <x:c r="X36" s="90"/>
      <x:c r="Y36" s="90"/>
      <x:c r="Z36" s="90"/>
      <x:c r="AA36" s="90"/>
      <x:c r="AB36" s="90"/>
      <x:c r="AC36" s="90"/>
      <x:c r="AD36" s="90"/>
      <x:c r="AE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  <x:c r="M37" s="90"/>
      <x:c r="N37" s="90"/>
      <x:c r="O37" s="90"/>
      <x:c r="P37" s="90"/>
      <x:c r="Q37" s="90"/>
      <x:c r="R37" s="90"/>
      <x:c r="S37" s="90"/>
      <x:c r="T37" s="90"/>
      <x:c r="U37" s="90"/>
      <x:c r="V37" s="90"/>
      <x:c r="W37" s="90"/>
      <x:c r="X37" s="90"/>
      <x:c r="Y37" s="90"/>
      <x:c r="Z37" s="90"/>
      <x:c r="AA37" s="90"/>
      <x:c r="AB37" s="90"/>
      <x:c r="AC37" s="90"/>
      <x:c r="AD37" s="90"/>
      <x:c r="AE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  <x:c r="M38" s="90"/>
      <x:c r="N38" s="90"/>
      <x:c r="O38" s="90"/>
      <x:c r="P38" s="90"/>
      <x:c r="Q38" s="90"/>
      <x:c r="R38" s="90"/>
      <x:c r="S38" s="90"/>
      <x:c r="T38" s="90"/>
      <x:c r="U38" s="90"/>
      <x:c r="V38" s="90"/>
      <x:c r="W38" s="90"/>
      <x:c r="X38" s="90"/>
      <x:c r="Y38" s="90"/>
      <x:c r="Z38" s="90"/>
      <x:c r="AA38" s="90"/>
      <x:c r="AB38" s="90"/>
      <x:c r="AC38" s="90"/>
      <x:c r="AD38" s="90"/>
      <x:c r="AE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  <x:c r="M39" s="90"/>
      <x:c r="N39" s="90"/>
      <x:c r="O39" s="90"/>
      <x:c r="P39" s="90"/>
      <x:c r="Q39" s="90"/>
      <x:c r="R39" s="90"/>
      <x:c r="S39" s="90"/>
      <x:c r="T39" s="90"/>
      <x:c r="U39" s="90"/>
      <x:c r="V39" s="90"/>
      <x:c r="W39" s="90"/>
      <x:c r="X39" s="90"/>
      <x:c r="Y39" s="90"/>
      <x:c r="Z39" s="90"/>
      <x:c r="AA39" s="90"/>
      <x:c r="AB39" s="90"/>
      <x:c r="AC39" s="90"/>
      <x:c r="AD39" s="90"/>
      <x:c r="AE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  <x:c r="M40" s="90"/>
      <x:c r="N40" s="90"/>
      <x:c r="O40" s="90"/>
      <x:c r="P40" s="90"/>
      <x:c r="Q40" s="90"/>
      <x:c r="R40" s="90"/>
      <x:c r="S40" s="90"/>
      <x:c r="T40" s="90"/>
      <x:c r="U40" s="90"/>
      <x:c r="V40" s="90"/>
      <x:c r="W40" s="90"/>
      <x:c r="X40" s="90"/>
      <x:c r="Y40" s="90"/>
      <x:c r="Z40" s="90"/>
      <x:c r="AA40" s="90"/>
      <x:c r="AB40" s="90"/>
      <x:c r="AC40" s="90"/>
      <x:c r="AD40" s="90"/>
      <x:c r="AE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  <x:c r="M41" s="90"/>
      <x:c r="N41" s="90"/>
      <x:c r="O41" s="90"/>
      <x:c r="P41" s="90"/>
      <x:c r="Q41" s="90"/>
      <x:c r="R41" s="90"/>
      <x:c r="S41" s="90"/>
      <x:c r="T41" s="90"/>
      <x:c r="U41" s="90"/>
      <x:c r="V41" s="90"/>
      <x:c r="W41" s="90"/>
      <x:c r="X41" s="90"/>
      <x:c r="Y41" s="90"/>
      <x:c r="Z41" s="90"/>
      <x:c r="AA41" s="90"/>
      <x:c r="AB41" s="90"/>
      <x:c r="AC41" s="90"/>
      <x:c r="AD41" s="90"/>
      <x:c r="AE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  <x:c r="M42" s="90"/>
      <x:c r="N42" s="90"/>
      <x:c r="O42" s="90"/>
      <x:c r="P42" s="90"/>
      <x:c r="Q42" s="90"/>
      <x:c r="R42" s="90"/>
      <x:c r="S42" s="90"/>
      <x:c r="T42" s="90"/>
      <x:c r="U42" s="90"/>
      <x:c r="V42" s="90"/>
      <x:c r="W42" s="90"/>
      <x:c r="X42" s="90"/>
      <x:c r="Y42" s="90"/>
      <x:c r="Z42" s="90"/>
      <x:c r="AA42" s="90"/>
      <x:c r="AB42" s="90"/>
      <x:c r="AC42" s="90"/>
      <x:c r="AD42" s="90"/>
      <x:c r="AE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  <x:c r="M43" s="90"/>
      <x:c r="N43" s="90"/>
      <x:c r="O43" s="90"/>
      <x:c r="P43" s="90"/>
      <x:c r="Q43" s="90"/>
      <x:c r="R43" s="90"/>
      <x:c r="S43" s="90"/>
      <x:c r="T43" s="90"/>
      <x:c r="U43" s="90"/>
      <x:c r="V43" s="90"/>
      <x:c r="W43" s="90"/>
      <x:c r="X43" s="90"/>
      <x:c r="Y43" s="90"/>
      <x:c r="Z43" s="90"/>
      <x:c r="AA43" s="90"/>
      <x:c r="AB43" s="90"/>
      <x:c r="AC43" s="90"/>
      <x:c r="AD43" s="90"/>
      <x:c r="AE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  <x:c r="M44" s="90"/>
      <x:c r="N44" s="90"/>
      <x:c r="O44" s="90"/>
      <x:c r="P44" s="90"/>
      <x:c r="Q44" s="90"/>
      <x:c r="R44" s="90"/>
      <x:c r="S44" s="90"/>
      <x:c r="T44" s="90"/>
      <x:c r="U44" s="90"/>
      <x:c r="V44" s="90"/>
      <x:c r="W44" s="90"/>
      <x:c r="X44" s="90"/>
      <x:c r="Y44" s="90"/>
      <x:c r="Z44" s="90"/>
      <x:c r="AA44" s="90"/>
      <x:c r="AB44" s="90"/>
      <x:c r="AC44" s="90"/>
      <x:c r="AD44" s="90"/>
      <x:c r="AE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  <x:c r="M45" s="90"/>
      <x:c r="N45" s="90"/>
      <x:c r="O45" s="90"/>
      <x:c r="P45" s="90"/>
      <x:c r="Q45" s="90"/>
      <x:c r="R45" s="90"/>
      <x:c r="S45" s="90"/>
      <x:c r="T45" s="90"/>
      <x:c r="U45" s="90"/>
      <x:c r="V45" s="90"/>
      <x:c r="W45" s="90"/>
      <x:c r="X45" s="90"/>
      <x:c r="Y45" s="90"/>
      <x:c r="Z45" s="90"/>
      <x:c r="AA45" s="90"/>
      <x:c r="AB45" s="90"/>
      <x:c r="AC45" s="90"/>
      <x:c r="AD45" s="90"/>
      <x:c r="AE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  <x:c r="M46" s="90"/>
      <x:c r="N46" s="90"/>
      <x:c r="O46" s="90"/>
      <x:c r="P46" s="90"/>
      <x:c r="Q46" s="90"/>
      <x:c r="R46" s="90"/>
      <x:c r="S46" s="90"/>
      <x:c r="T46" s="90"/>
      <x:c r="U46" s="90"/>
      <x:c r="V46" s="90"/>
      <x:c r="W46" s="90"/>
      <x:c r="X46" s="90"/>
      <x:c r="Y46" s="90"/>
      <x:c r="Z46" s="90"/>
      <x:c r="AA46" s="90"/>
      <x:c r="AB46" s="90"/>
      <x:c r="AC46" s="90"/>
      <x:c r="AD46" s="90"/>
      <x:c r="AE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  <x:c r="M47" s="90"/>
      <x:c r="N47" s="90"/>
      <x:c r="O47" s="90"/>
      <x:c r="P47" s="90"/>
      <x:c r="Q47" s="90"/>
      <x:c r="R47" s="90"/>
      <x:c r="S47" s="90"/>
      <x:c r="T47" s="90"/>
      <x:c r="U47" s="90"/>
      <x:c r="V47" s="90"/>
      <x:c r="W47" s="90"/>
      <x:c r="X47" s="90"/>
      <x:c r="Y47" s="90"/>
      <x:c r="Z47" s="90"/>
      <x:c r="AA47" s="90"/>
      <x:c r="AB47" s="90"/>
      <x:c r="AC47" s="90"/>
      <x:c r="AD47" s="90"/>
      <x:c r="AE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  <x:c r="M48" s="90"/>
      <x:c r="N48" s="90"/>
      <x:c r="O48" s="90"/>
      <x:c r="P48" s="90"/>
      <x:c r="Q48" s="90"/>
      <x:c r="R48" s="90"/>
      <x:c r="S48" s="90"/>
      <x:c r="T48" s="90"/>
      <x:c r="U48" s="90"/>
      <x:c r="V48" s="90"/>
      <x:c r="W48" s="90"/>
      <x:c r="X48" s="90"/>
      <x:c r="Y48" s="90"/>
      <x:c r="Z48" s="90"/>
      <x:c r="AA48" s="90"/>
      <x:c r="AB48" s="90"/>
      <x:c r="AC48" s="90"/>
      <x:c r="AD48" s="90"/>
      <x:c r="AE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  <x:c r="M49" s="90"/>
      <x:c r="N49" s="90"/>
      <x:c r="O49" s="90"/>
      <x:c r="P49" s="90"/>
      <x:c r="Q49" s="90"/>
      <x:c r="R49" s="90"/>
      <x:c r="S49" s="90"/>
      <x:c r="T49" s="90"/>
      <x:c r="U49" s="90"/>
      <x:c r="V49" s="90"/>
      <x:c r="W49" s="90"/>
      <x:c r="X49" s="90"/>
      <x:c r="Y49" s="90"/>
      <x:c r="Z49" s="90"/>
      <x:c r="AA49" s="90"/>
      <x:c r="AB49" s="90"/>
      <x:c r="AC49" s="90"/>
      <x:c r="AD49" s="90"/>
      <x:c r="AE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  <x:c r="M50" s="90"/>
      <x:c r="N50" s="90"/>
      <x:c r="O50" s="90"/>
      <x:c r="P50" s="90"/>
      <x:c r="Q50" s="90"/>
      <x:c r="R50" s="90"/>
      <x:c r="S50" s="90"/>
      <x:c r="T50" s="90"/>
      <x:c r="U50" s="90"/>
      <x:c r="V50" s="90"/>
      <x:c r="W50" s="90"/>
      <x:c r="X50" s="90"/>
      <x:c r="Y50" s="90"/>
      <x:c r="Z50" s="90"/>
      <x:c r="AA50" s="90"/>
      <x:c r="AB50" s="90"/>
      <x:c r="AC50" s="90"/>
      <x:c r="AD50" s="90"/>
      <x:c r="AE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  <x:c r="M51" s="90"/>
      <x:c r="N51" s="90"/>
      <x:c r="O51" s="90"/>
      <x:c r="P51" s="90"/>
      <x:c r="Q51" s="90"/>
      <x:c r="R51" s="90"/>
      <x:c r="S51" s="90"/>
      <x:c r="T51" s="90"/>
      <x:c r="U51" s="90"/>
      <x:c r="V51" s="90"/>
      <x:c r="W51" s="90"/>
      <x:c r="X51" s="90"/>
      <x:c r="Y51" s="90"/>
      <x:c r="Z51" s="90"/>
      <x:c r="AA51" s="90"/>
      <x:c r="AB51" s="90"/>
      <x:c r="AC51" s="90"/>
      <x:c r="AD51" s="90"/>
      <x:c r="AE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  <x:c r="M52" s="90"/>
      <x:c r="N52" s="90"/>
      <x:c r="O52" s="90"/>
      <x:c r="P52" s="90"/>
      <x:c r="Q52" s="90"/>
      <x:c r="R52" s="90"/>
      <x:c r="S52" s="90"/>
      <x:c r="T52" s="90"/>
      <x:c r="U52" s="90"/>
      <x:c r="V52" s="90"/>
      <x:c r="W52" s="90"/>
      <x:c r="X52" s="90"/>
      <x:c r="Y52" s="90"/>
      <x:c r="Z52" s="90"/>
      <x:c r="AA52" s="90"/>
      <x:c r="AB52" s="90"/>
      <x:c r="AC52" s="90"/>
      <x:c r="AD52" s="90"/>
      <x:c r="AE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  <x:c r="M53" s="90"/>
      <x:c r="N53" s="90"/>
      <x:c r="O53" s="90"/>
      <x:c r="P53" s="90"/>
      <x:c r="Q53" s="90"/>
      <x:c r="R53" s="90"/>
      <x:c r="S53" s="90"/>
      <x:c r="T53" s="90"/>
      <x:c r="U53" s="90"/>
      <x:c r="V53" s="90"/>
      <x:c r="W53" s="90"/>
      <x:c r="X53" s="90"/>
      <x:c r="Y53" s="90"/>
      <x:c r="Z53" s="90"/>
      <x:c r="AA53" s="90"/>
      <x:c r="AB53" s="90"/>
      <x:c r="AC53" s="90"/>
      <x:c r="AD53" s="90"/>
      <x:c r="AE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  <x:c r="M54" s="90"/>
      <x:c r="N54" s="90"/>
      <x:c r="O54" s="90"/>
      <x:c r="P54" s="90"/>
      <x:c r="Q54" s="90"/>
      <x:c r="R54" s="90"/>
      <x:c r="S54" s="90"/>
      <x:c r="T54" s="90"/>
      <x:c r="U54" s="90"/>
      <x:c r="V54" s="90"/>
      <x:c r="W54" s="90"/>
      <x:c r="X54" s="90"/>
      <x:c r="Y54" s="90"/>
      <x:c r="Z54" s="90"/>
      <x:c r="AA54" s="90"/>
      <x:c r="AB54" s="90"/>
      <x:c r="AC54" s="90"/>
      <x:c r="AD54" s="90"/>
      <x:c r="AE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  <x:c r="M55" s="90"/>
      <x:c r="N55" s="90"/>
      <x:c r="O55" s="90"/>
      <x:c r="P55" s="90"/>
      <x:c r="Q55" s="90"/>
      <x:c r="R55" s="90"/>
      <x:c r="S55" s="90"/>
      <x:c r="T55" s="90"/>
      <x:c r="U55" s="90"/>
      <x:c r="V55" s="90"/>
      <x:c r="W55" s="90"/>
      <x:c r="X55" s="90"/>
      <x:c r="Y55" s="90"/>
      <x:c r="Z55" s="90"/>
      <x:c r="AA55" s="90"/>
      <x:c r="AB55" s="90"/>
      <x:c r="AC55" s="90"/>
      <x:c r="AD55" s="90"/>
      <x:c r="AE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  <x:c r="M56" s="90"/>
      <x:c r="N56" s="90"/>
      <x:c r="O56" s="90"/>
      <x:c r="P56" s="90"/>
      <x:c r="Q56" s="90"/>
      <x:c r="R56" s="90"/>
      <x:c r="S56" s="90"/>
      <x:c r="T56" s="90"/>
      <x:c r="U56" s="90"/>
      <x:c r="V56" s="90"/>
      <x:c r="W56" s="90"/>
      <x:c r="X56" s="90"/>
      <x:c r="Y56" s="90"/>
      <x:c r="Z56" s="90"/>
      <x:c r="AA56" s="90"/>
      <x:c r="AB56" s="90"/>
      <x:c r="AC56" s="90"/>
      <x:c r="AD56" s="90"/>
      <x:c r="AE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  <x:c r="M57" s="90"/>
      <x:c r="N57" s="90"/>
      <x:c r="O57" s="90"/>
      <x:c r="P57" s="90"/>
      <x:c r="Q57" s="90"/>
      <x:c r="R57" s="90"/>
      <x:c r="S57" s="90"/>
      <x:c r="T57" s="90"/>
      <x:c r="U57" s="90"/>
      <x:c r="V57" s="90"/>
      <x:c r="W57" s="90"/>
      <x:c r="X57" s="90"/>
      <x:c r="Y57" s="90"/>
      <x:c r="Z57" s="90"/>
      <x:c r="AA57" s="90"/>
      <x:c r="AB57" s="90"/>
      <x:c r="AC57" s="90"/>
      <x:c r="AD57" s="90"/>
      <x:c r="AE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  <x:c r="M58" s="90"/>
      <x:c r="N58" s="90"/>
      <x:c r="O58" s="90"/>
      <x:c r="P58" s="90"/>
      <x:c r="Q58" s="90"/>
      <x:c r="R58" s="90"/>
      <x:c r="S58" s="90"/>
      <x:c r="T58" s="90"/>
      <x:c r="U58" s="90"/>
      <x:c r="V58" s="90"/>
      <x:c r="W58" s="90"/>
      <x:c r="X58" s="90"/>
      <x:c r="Y58" s="90"/>
      <x:c r="Z58" s="90"/>
      <x:c r="AA58" s="90"/>
      <x:c r="AB58" s="90"/>
      <x:c r="AC58" s="90"/>
      <x:c r="AD58" s="90"/>
      <x:c r="AE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  <x:c r="M59" s="90"/>
      <x:c r="N59" s="90"/>
      <x:c r="O59" s="90"/>
      <x:c r="P59" s="90"/>
      <x:c r="Q59" s="90"/>
      <x:c r="R59" s="90"/>
      <x:c r="S59" s="90"/>
      <x:c r="T59" s="90"/>
      <x:c r="U59" s="90"/>
      <x:c r="V59" s="90"/>
      <x:c r="W59" s="90"/>
      <x:c r="X59" s="90"/>
      <x:c r="Y59" s="90"/>
      <x:c r="Z59" s="90"/>
      <x:c r="AA59" s="90"/>
      <x:c r="AB59" s="90"/>
      <x:c r="AC59" s="90"/>
      <x:c r="AD59" s="90"/>
      <x:c r="AE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  <x:c r="M60" s="90"/>
      <x:c r="N60" s="90"/>
      <x:c r="O60" s="90"/>
      <x:c r="P60" s="90"/>
      <x:c r="Q60" s="90"/>
      <x:c r="R60" s="90"/>
      <x:c r="S60" s="90"/>
      <x:c r="T60" s="90"/>
      <x:c r="U60" s="90"/>
      <x:c r="V60" s="90"/>
      <x:c r="W60" s="90"/>
      <x:c r="X60" s="90"/>
      <x:c r="Y60" s="90"/>
      <x:c r="Z60" s="90"/>
      <x:c r="AA60" s="90"/>
      <x:c r="AB60" s="90"/>
      <x:c r="AC60" s="90"/>
      <x:c r="AD60" s="90"/>
      <x:c r="AE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  <x:c r="M61" s="90"/>
      <x:c r="N61" s="90"/>
      <x:c r="O61" s="90"/>
      <x:c r="P61" s="90"/>
      <x:c r="Q61" s="90"/>
      <x:c r="R61" s="90"/>
      <x:c r="S61" s="90"/>
      <x:c r="T61" s="90"/>
      <x:c r="U61" s="90"/>
      <x:c r="V61" s="90"/>
      <x:c r="W61" s="90"/>
      <x:c r="X61" s="90"/>
      <x:c r="Y61" s="90"/>
      <x:c r="Z61" s="90"/>
      <x:c r="AA61" s="90"/>
      <x:c r="AB61" s="90"/>
      <x:c r="AC61" s="90"/>
      <x:c r="AD61" s="90"/>
      <x:c r="AE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  <x:c r="M62" s="90"/>
      <x:c r="N62" s="90"/>
      <x:c r="O62" s="90"/>
      <x:c r="P62" s="90"/>
      <x:c r="Q62" s="90"/>
      <x:c r="R62" s="90"/>
      <x:c r="S62" s="90"/>
      <x:c r="T62" s="90"/>
      <x:c r="U62" s="90"/>
      <x:c r="V62" s="90"/>
      <x:c r="W62" s="90"/>
      <x:c r="X62" s="90"/>
      <x:c r="Y62" s="90"/>
      <x:c r="Z62" s="90"/>
      <x:c r="AA62" s="90"/>
      <x:c r="AB62" s="90"/>
      <x:c r="AC62" s="90"/>
      <x:c r="AD62" s="90"/>
      <x:c r="AE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  <x:c r="M63" s="90"/>
      <x:c r="N63" s="90"/>
      <x:c r="O63" s="90"/>
      <x:c r="P63" s="90"/>
      <x:c r="Q63" s="90"/>
      <x:c r="R63" s="90"/>
      <x:c r="S63" s="90"/>
      <x:c r="T63" s="90"/>
      <x:c r="U63" s="90"/>
      <x:c r="V63" s="90"/>
      <x:c r="W63" s="90"/>
      <x:c r="X63" s="90"/>
      <x:c r="Y63" s="90"/>
      <x:c r="Z63" s="90"/>
      <x:c r="AA63" s="90"/>
      <x:c r="AB63" s="90"/>
      <x:c r="AC63" s="90"/>
      <x:c r="AD63" s="90"/>
      <x:c r="AE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  <x:c r="M64" s="90"/>
      <x:c r="N64" s="90"/>
      <x:c r="O64" s="90"/>
      <x:c r="P64" s="90"/>
      <x:c r="Q64" s="90"/>
      <x:c r="R64" s="90"/>
      <x:c r="S64" s="90"/>
      <x:c r="T64" s="90"/>
      <x:c r="U64" s="90"/>
      <x:c r="V64" s="90"/>
      <x:c r="W64" s="90"/>
      <x:c r="X64" s="90"/>
      <x:c r="Y64" s="90"/>
      <x:c r="Z64" s="90"/>
      <x:c r="AA64" s="90"/>
      <x:c r="AB64" s="90"/>
      <x:c r="AC64" s="90"/>
      <x:c r="AD64" s="90"/>
      <x:c r="AE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  <x:c r="M65" s="90"/>
      <x:c r="N65" s="90"/>
      <x:c r="O65" s="90"/>
      <x:c r="P65" s="90"/>
      <x:c r="Q65" s="90"/>
      <x:c r="R65" s="90"/>
      <x:c r="S65" s="90"/>
      <x:c r="T65" s="90"/>
      <x:c r="U65" s="90"/>
      <x:c r="V65" s="90"/>
      <x:c r="W65" s="90"/>
      <x:c r="X65" s="90"/>
      <x:c r="Y65" s="90"/>
      <x:c r="Z65" s="90"/>
      <x:c r="AA65" s="90"/>
      <x:c r="AB65" s="90"/>
      <x:c r="AC65" s="90"/>
      <x:c r="AD65" s="90"/>
      <x:c r="AE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  <x:c r="M66" s="90"/>
      <x:c r="N66" s="90"/>
      <x:c r="O66" s="90"/>
      <x:c r="P66" s="90"/>
      <x:c r="Q66" s="90"/>
      <x:c r="R66" s="90"/>
      <x:c r="S66" s="90"/>
      <x:c r="T66" s="90"/>
      <x:c r="U66" s="90"/>
      <x:c r="V66" s="90"/>
      <x:c r="W66" s="90"/>
      <x:c r="X66" s="90"/>
      <x:c r="Y66" s="90"/>
      <x:c r="Z66" s="90"/>
      <x:c r="AA66" s="90"/>
      <x:c r="AB66" s="90"/>
      <x:c r="AC66" s="90"/>
      <x:c r="AD66" s="90"/>
      <x:c r="AE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  <x:c r="M67" s="90"/>
      <x:c r="N67" s="90"/>
      <x:c r="O67" s="90"/>
      <x:c r="P67" s="90"/>
      <x:c r="Q67" s="90"/>
      <x:c r="R67" s="90"/>
      <x:c r="S67" s="90"/>
      <x:c r="T67" s="90"/>
      <x:c r="U67" s="90"/>
      <x:c r="V67" s="90"/>
      <x:c r="W67" s="90"/>
      <x:c r="X67" s="90"/>
      <x:c r="Y67" s="90"/>
      <x:c r="Z67" s="90"/>
      <x:c r="AA67" s="90"/>
      <x:c r="AB67" s="90"/>
      <x:c r="AC67" s="90"/>
      <x:c r="AD67" s="90"/>
      <x:c r="AE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  <x:c r="M68" s="90"/>
      <x:c r="N68" s="90"/>
      <x:c r="O68" s="90"/>
      <x:c r="P68" s="90"/>
      <x:c r="Q68" s="90"/>
      <x:c r="R68" s="90"/>
      <x:c r="S68" s="90"/>
      <x:c r="T68" s="90"/>
      <x:c r="U68" s="90"/>
      <x:c r="V68" s="90"/>
      <x:c r="W68" s="90"/>
      <x:c r="X68" s="90"/>
      <x:c r="Y68" s="90"/>
      <x:c r="Z68" s="90"/>
      <x:c r="AA68" s="90"/>
      <x:c r="AB68" s="90"/>
      <x:c r="AC68" s="90"/>
      <x:c r="AD68" s="90"/>
      <x:c r="AE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  <x:c r="M69" s="90"/>
      <x:c r="N69" s="90"/>
      <x:c r="O69" s="90"/>
      <x:c r="P69" s="90"/>
      <x:c r="Q69" s="90"/>
      <x:c r="R69" s="90"/>
      <x:c r="S69" s="90"/>
      <x:c r="T69" s="90"/>
      <x:c r="U69" s="90"/>
      <x:c r="V69" s="90"/>
      <x:c r="W69" s="90"/>
      <x:c r="X69" s="90"/>
      <x:c r="Y69" s="90"/>
      <x:c r="Z69" s="90"/>
      <x:c r="AA69" s="90"/>
      <x:c r="AB69" s="90"/>
      <x:c r="AC69" s="90"/>
      <x:c r="AD69" s="90"/>
      <x:c r="AE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  <x:c r="M70" s="90"/>
      <x:c r="N70" s="90"/>
      <x:c r="O70" s="90"/>
      <x:c r="P70" s="90"/>
      <x:c r="Q70" s="90"/>
      <x:c r="R70" s="90"/>
      <x:c r="S70" s="90"/>
      <x:c r="T70" s="90"/>
      <x:c r="U70" s="90"/>
      <x:c r="V70" s="90"/>
      <x:c r="W70" s="90"/>
      <x:c r="X70" s="90"/>
      <x:c r="Y70" s="90"/>
      <x:c r="Z70" s="90"/>
      <x:c r="AA70" s="90"/>
      <x:c r="AB70" s="90"/>
      <x:c r="AC70" s="90"/>
      <x:c r="AD70" s="90"/>
      <x:c r="AE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  <x:c r="M71" s="90"/>
      <x:c r="N71" s="90"/>
      <x:c r="O71" s="90"/>
      <x:c r="P71" s="90"/>
      <x:c r="Q71" s="90"/>
      <x:c r="R71" s="90"/>
      <x:c r="S71" s="90"/>
      <x:c r="T71" s="90"/>
      <x:c r="U71" s="90"/>
      <x:c r="V71" s="90"/>
      <x:c r="W71" s="90"/>
      <x:c r="X71" s="90"/>
      <x:c r="Y71" s="90"/>
      <x:c r="Z71" s="90"/>
      <x:c r="AA71" s="90"/>
      <x:c r="AB71" s="90"/>
      <x:c r="AC71" s="90"/>
      <x:c r="AD71" s="90"/>
      <x:c r="AE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  <x:c r="M72" s="90"/>
      <x:c r="N72" s="90"/>
      <x:c r="O72" s="90"/>
      <x:c r="P72" s="90"/>
      <x:c r="Q72" s="90"/>
      <x:c r="R72" s="90"/>
      <x:c r="S72" s="90"/>
      <x:c r="T72" s="90"/>
      <x:c r="U72" s="90"/>
      <x:c r="V72" s="90"/>
      <x:c r="W72" s="90"/>
      <x:c r="X72" s="90"/>
      <x:c r="Y72" s="90"/>
      <x:c r="Z72" s="90"/>
      <x:c r="AA72" s="90"/>
      <x:c r="AB72" s="90"/>
      <x:c r="AC72" s="90"/>
      <x:c r="AD72" s="90"/>
      <x:c r="AE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  <x:c r="M73" s="90"/>
      <x:c r="N73" s="90"/>
      <x:c r="O73" s="90"/>
      <x:c r="P73" s="90"/>
      <x:c r="Q73" s="90"/>
      <x:c r="R73" s="90"/>
      <x:c r="S73" s="90"/>
      <x:c r="T73" s="90"/>
      <x:c r="U73" s="90"/>
      <x:c r="V73" s="90"/>
      <x:c r="W73" s="90"/>
      <x:c r="X73" s="90"/>
      <x:c r="Y73" s="90"/>
      <x:c r="Z73" s="90"/>
      <x:c r="AA73" s="90"/>
      <x:c r="AB73" s="90"/>
      <x:c r="AC73" s="90"/>
      <x:c r="AD73" s="90"/>
      <x:c r="AE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  <x:c r="M74" s="90"/>
      <x:c r="N74" s="90"/>
      <x:c r="O74" s="90"/>
      <x:c r="P74" s="90"/>
      <x:c r="Q74" s="90"/>
      <x:c r="R74" s="90"/>
      <x:c r="S74" s="90"/>
      <x:c r="T74" s="90"/>
      <x:c r="U74" s="90"/>
      <x:c r="V74" s="90"/>
      <x:c r="W74" s="90"/>
      <x:c r="X74" s="90"/>
      <x:c r="Y74" s="90"/>
      <x:c r="Z74" s="90"/>
      <x:c r="AA74" s="90"/>
      <x:c r="AB74" s="90"/>
      <x:c r="AC74" s="90"/>
      <x:c r="AD74" s="90"/>
      <x:c r="AE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  <x:c r="M75" s="90"/>
      <x:c r="N75" s="90"/>
      <x:c r="O75" s="90"/>
      <x:c r="P75" s="90"/>
      <x:c r="Q75" s="90"/>
      <x:c r="R75" s="90"/>
      <x:c r="S75" s="90"/>
      <x:c r="T75" s="90"/>
      <x:c r="U75" s="90"/>
      <x:c r="V75" s="90"/>
      <x:c r="W75" s="90"/>
      <x:c r="X75" s="90"/>
      <x:c r="Y75" s="90"/>
      <x:c r="Z75" s="90"/>
      <x:c r="AA75" s="90"/>
      <x:c r="AB75" s="90"/>
      <x:c r="AC75" s="90"/>
      <x:c r="AD75" s="90"/>
      <x:c r="AE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  <x:c r="M76" s="90"/>
      <x:c r="N76" s="90"/>
      <x:c r="O76" s="90"/>
      <x:c r="P76" s="90"/>
      <x:c r="Q76" s="90"/>
      <x:c r="R76" s="90"/>
      <x:c r="S76" s="90"/>
      <x:c r="T76" s="90"/>
      <x:c r="U76" s="90"/>
      <x:c r="V76" s="90"/>
      <x:c r="W76" s="90"/>
      <x:c r="X76" s="90"/>
      <x:c r="Y76" s="90"/>
      <x:c r="Z76" s="90"/>
      <x:c r="AA76" s="90"/>
      <x:c r="AB76" s="90"/>
      <x:c r="AC76" s="90"/>
      <x:c r="AD76" s="90"/>
      <x:c r="AE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  <x:c r="M77" s="90"/>
      <x:c r="N77" s="90"/>
      <x:c r="O77" s="90"/>
      <x:c r="P77" s="90"/>
      <x:c r="Q77" s="90"/>
      <x:c r="R77" s="90"/>
      <x:c r="S77" s="90"/>
      <x:c r="T77" s="90"/>
      <x:c r="U77" s="90"/>
      <x:c r="V77" s="90"/>
      <x:c r="W77" s="90"/>
      <x:c r="X77" s="90"/>
      <x:c r="Y77" s="90"/>
      <x:c r="Z77" s="90"/>
      <x:c r="AA77" s="90"/>
      <x:c r="AB77" s="90"/>
      <x:c r="AC77" s="90"/>
      <x:c r="AD77" s="90"/>
      <x:c r="AE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  <x:c r="M78" s="90"/>
      <x:c r="N78" s="90"/>
      <x:c r="O78" s="90"/>
      <x:c r="P78" s="90"/>
      <x:c r="Q78" s="90"/>
      <x:c r="R78" s="90"/>
      <x:c r="S78" s="90"/>
      <x:c r="T78" s="90"/>
      <x:c r="U78" s="90"/>
      <x:c r="V78" s="90"/>
      <x:c r="W78" s="90"/>
      <x:c r="X78" s="90"/>
      <x:c r="Y78" s="90"/>
      <x:c r="Z78" s="90"/>
      <x:c r="AA78" s="90"/>
      <x:c r="AB78" s="90"/>
      <x:c r="AC78" s="90"/>
      <x:c r="AD78" s="90"/>
      <x:c r="AE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  <x:c r="M79" s="90"/>
      <x:c r="N79" s="90"/>
      <x:c r="O79" s="90"/>
      <x:c r="P79" s="90"/>
      <x:c r="Q79" s="90"/>
      <x:c r="R79" s="90"/>
      <x:c r="S79" s="90"/>
      <x:c r="T79" s="90"/>
      <x:c r="U79" s="90"/>
      <x:c r="V79" s="90"/>
      <x:c r="W79" s="90"/>
      <x:c r="X79" s="90"/>
      <x:c r="Y79" s="90"/>
      <x:c r="Z79" s="90"/>
      <x:c r="AA79" s="90"/>
      <x:c r="AB79" s="90"/>
      <x:c r="AC79" s="90"/>
      <x:c r="AD79" s="90"/>
      <x:c r="AE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  <x:c r="M80" s="90"/>
      <x:c r="N80" s="90"/>
      <x:c r="O80" s="90"/>
      <x:c r="P80" s="90"/>
      <x:c r="Q80" s="90"/>
      <x:c r="R80" s="90"/>
      <x:c r="S80" s="90"/>
      <x:c r="T80" s="90"/>
      <x:c r="U80" s="90"/>
      <x:c r="V80" s="90"/>
      <x:c r="W80" s="90"/>
      <x:c r="X80" s="90"/>
      <x:c r="Y80" s="90"/>
      <x:c r="Z80" s="90"/>
      <x:c r="AA80" s="90"/>
      <x:c r="AB80" s="90"/>
      <x:c r="AC80" s="90"/>
      <x:c r="AD80" s="90"/>
      <x:c r="AE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  <x:c r="M81" s="90"/>
      <x:c r="N81" s="90"/>
      <x:c r="O81" s="90"/>
      <x:c r="P81" s="90"/>
      <x:c r="Q81" s="90"/>
      <x:c r="R81" s="90"/>
      <x:c r="S81" s="90"/>
      <x:c r="T81" s="90"/>
      <x:c r="U81" s="90"/>
      <x:c r="V81" s="90"/>
      <x:c r="W81" s="90"/>
      <x:c r="X81" s="90"/>
      <x:c r="Y81" s="90"/>
      <x:c r="Z81" s="90"/>
      <x:c r="AA81" s="90"/>
      <x:c r="AB81" s="90"/>
      <x:c r="AC81" s="90"/>
      <x:c r="AD81" s="90"/>
      <x:c r="AE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  <x:c r="M82" s="90"/>
      <x:c r="N82" s="90"/>
      <x:c r="O82" s="90"/>
      <x:c r="P82" s="90"/>
      <x:c r="Q82" s="90"/>
      <x:c r="R82" s="90"/>
      <x:c r="S82" s="90"/>
      <x:c r="T82" s="90"/>
      <x:c r="U82" s="90"/>
      <x:c r="V82" s="90"/>
      <x:c r="W82" s="90"/>
      <x:c r="X82" s="90"/>
      <x:c r="Y82" s="90"/>
      <x:c r="Z82" s="90"/>
      <x:c r="AA82" s="90"/>
      <x:c r="AB82" s="90"/>
      <x:c r="AC82" s="90"/>
      <x:c r="AD82" s="90"/>
      <x:c r="AE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  <x:c r="M83" s="90"/>
      <x:c r="N83" s="90"/>
      <x:c r="O83" s="90"/>
      <x:c r="P83" s="90"/>
      <x:c r="Q83" s="90"/>
      <x:c r="R83" s="90"/>
      <x:c r="S83" s="90"/>
      <x:c r="T83" s="90"/>
      <x:c r="U83" s="90"/>
      <x:c r="V83" s="90"/>
      <x:c r="W83" s="90"/>
      <x:c r="X83" s="90"/>
      <x:c r="Y83" s="90"/>
      <x:c r="Z83" s="90"/>
      <x:c r="AA83" s="90"/>
      <x:c r="AB83" s="90"/>
      <x:c r="AC83" s="90"/>
      <x:c r="AD83" s="90"/>
      <x:c r="AE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  <x:c r="M84" s="90"/>
      <x:c r="N84" s="90"/>
      <x:c r="O84" s="90"/>
      <x:c r="P84" s="90"/>
      <x:c r="Q84" s="90"/>
      <x:c r="R84" s="90"/>
      <x:c r="S84" s="90"/>
      <x:c r="T84" s="90"/>
      <x:c r="U84" s="90"/>
      <x:c r="V84" s="90"/>
      <x:c r="W84" s="90"/>
      <x:c r="X84" s="90"/>
      <x:c r="Y84" s="90"/>
      <x:c r="Z84" s="90"/>
      <x:c r="AA84" s="90"/>
      <x:c r="AB84" s="90"/>
      <x:c r="AC84" s="90"/>
      <x:c r="AD84" s="90"/>
      <x:c r="AE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  <x:c r="M85" s="90"/>
      <x:c r="N85" s="90"/>
      <x:c r="O85" s="90"/>
      <x:c r="P85" s="90"/>
      <x:c r="Q85" s="90"/>
      <x:c r="R85" s="90"/>
      <x:c r="S85" s="90"/>
      <x:c r="T85" s="90"/>
      <x:c r="U85" s="90"/>
      <x:c r="V85" s="90"/>
      <x:c r="W85" s="90"/>
      <x:c r="X85" s="90"/>
      <x:c r="Y85" s="90"/>
      <x:c r="Z85" s="90"/>
      <x:c r="AA85" s="90"/>
      <x:c r="AB85" s="90"/>
      <x:c r="AC85" s="90"/>
      <x:c r="AD85" s="90"/>
      <x:c r="AE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  <x:c r="M86" s="90"/>
      <x:c r="N86" s="90"/>
      <x:c r="O86" s="90"/>
      <x:c r="P86" s="90"/>
      <x:c r="Q86" s="90"/>
      <x:c r="R86" s="90"/>
      <x:c r="S86" s="90"/>
      <x:c r="T86" s="90"/>
      <x:c r="U86" s="90"/>
      <x:c r="V86" s="90"/>
      <x:c r="W86" s="90"/>
      <x:c r="X86" s="90"/>
      <x:c r="Y86" s="90"/>
      <x:c r="Z86" s="90"/>
      <x:c r="AA86" s="90"/>
      <x:c r="AB86" s="90"/>
      <x:c r="AC86" s="90"/>
      <x:c r="AD86" s="90"/>
      <x:c r="AE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  <x:c r="M87" s="90"/>
      <x:c r="N87" s="90"/>
      <x:c r="O87" s="90"/>
      <x:c r="P87" s="90"/>
      <x:c r="Q87" s="90"/>
      <x:c r="R87" s="90"/>
      <x:c r="S87" s="90"/>
      <x:c r="T87" s="90"/>
      <x:c r="U87" s="90"/>
      <x:c r="V87" s="90"/>
      <x:c r="W87" s="90"/>
      <x:c r="X87" s="90"/>
      <x:c r="Y87" s="90"/>
      <x:c r="Z87" s="90"/>
      <x:c r="AA87" s="90"/>
      <x:c r="AB87" s="90"/>
      <x:c r="AC87" s="90"/>
      <x:c r="AD87" s="90"/>
      <x:c r="AE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  <x:c r="M88" s="90"/>
      <x:c r="N88" s="90"/>
      <x:c r="O88" s="90"/>
      <x:c r="P88" s="90"/>
      <x:c r="Q88" s="90"/>
      <x:c r="R88" s="90"/>
      <x:c r="S88" s="90"/>
      <x:c r="T88" s="90"/>
      <x:c r="U88" s="90"/>
      <x:c r="V88" s="90"/>
      <x:c r="W88" s="90"/>
      <x:c r="X88" s="90"/>
      <x:c r="Y88" s="90"/>
      <x:c r="Z88" s="90"/>
      <x:c r="AA88" s="90"/>
      <x:c r="AB88" s="90"/>
      <x:c r="AC88" s="90"/>
      <x:c r="AD88" s="90"/>
      <x:c r="AE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  <x:c r="M89" s="90"/>
      <x:c r="N89" s="90"/>
      <x:c r="O89" s="90"/>
      <x:c r="P89" s="90"/>
      <x:c r="Q89" s="90"/>
      <x:c r="R89" s="90"/>
      <x:c r="S89" s="90"/>
      <x:c r="T89" s="90"/>
      <x:c r="U89" s="90"/>
      <x:c r="V89" s="90"/>
      <x:c r="W89" s="90"/>
      <x:c r="X89" s="90"/>
      <x:c r="Y89" s="90"/>
      <x:c r="Z89" s="90"/>
      <x:c r="AA89" s="90"/>
      <x:c r="AB89" s="90"/>
      <x:c r="AC89" s="90"/>
      <x:c r="AD89" s="90"/>
      <x:c r="AE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  <x:c r="M90" s="90"/>
      <x:c r="N90" s="90"/>
      <x:c r="O90" s="90"/>
      <x:c r="P90" s="90"/>
      <x:c r="Q90" s="90"/>
      <x:c r="R90" s="90"/>
      <x:c r="S90" s="90"/>
      <x:c r="T90" s="90"/>
      <x:c r="U90" s="90"/>
      <x:c r="V90" s="90"/>
      <x:c r="W90" s="90"/>
      <x:c r="X90" s="90"/>
      <x:c r="Y90" s="90"/>
      <x:c r="Z90" s="90"/>
      <x:c r="AA90" s="90"/>
      <x:c r="AB90" s="90"/>
      <x:c r="AC90" s="90"/>
      <x:c r="AD90" s="90"/>
      <x:c r="AE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  <x:c r="M91" s="90"/>
      <x:c r="N91" s="90"/>
      <x:c r="O91" s="90"/>
      <x:c r="P91" s="90"/>
      <x:c r="Q91" s="90"/>
      <x:c r="R91" s="90"/>
      <x:c r="S91" s="90"/>
      <x:c r="T91" s="90"/>
      <x:c r="U91" s="90"/>
      <x:c r="V91" s="90"/>
      <x:c r="W91" s="90"/>
      <x:c r="X91" s="90"/>
      <x:c r="Y91" s="90"/>
      <x:c r="Z91" s="90"/>
      <x:c r="AA91" s="90"/>
      <x:c r="AB91" s="90"/>
      <x:c r="AC91" s="90"/>
      <x:c r="AD91" s="90"/>
      <x:c r="AE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  <x:c r="M92" s="90"/>
      <x:c r="N92" s="90"/>
      <x:c r="O92" s="90"/>
      <x:c r="P92" s="90"/>
      <x:c r="Q92" s="90"/>
      <x:c r="R92" s="90"/>
      <x:c r="S92" s="90"/>
      <x:c r="T92" s="90"/>
      <x:c r="U92" s="90"/>
      <x:c r="V92" s="90"/>
      <x:c r="W92" s="90"/>
      <x:c r="X92" s="90"/>
      <x:c r="Y92" s="90"/>
      <x:c r="Z92" s="90"/>
      <x:c r="AA92" s="90"/>
      <x:c r="AB92" s="90"/>
      <x:c r="AC92" s="90"/>
      <x:c r="AD92" s="90"/>
      <x:c r="AE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  <x:c r="M93" s="90"/>
      <x:c r="N93" s="90"/>
      <x:c r="O93" s="90"/>
      <x:c r="P93" s="90"/>
      <x:c r="Q93" s="90"/>
      <x:c r="R93" s="90"/>
      <x:c r="S93" s="90"/>
      <x:c r="T93" s="90"/>
      <x:c r="U93" s="90"/>
      <x:c r="V93" s="90"/>
      <x:c r="W93" s="90"/>
      <x:c r="X93" s="90"/>
      <x:c r="Y93" s="90"/>
      <x:c r="Z93" s="90"/>
      <x:c r="AA93" s="90"/>
      <x:c r="AB93" s="90"/>
      <x:c r="AC93" s="90"/>
      <x:c r="AD93" s="90"/>
      <x:c r="AE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  <x:c r="M94" s="90"/>
      <x:c r="N94" s="90"/>
      <x:c r="O94" s="90"/>
      <x:c r="P94" s="90"/>
      <x:c r="Q94" s="90"/>
      <x:c r="R94" s="90"/>
      <x:c r="S94" s="90"/>
      <x:c r="T94" s="90"/>
      <x:c r="U94" s="90"/>
      <x:c r="V94" s="90"/>
      <x:c r="W94" s="90"/>
      <x:c r="X94" s="90"/>
      <x:c r="Y94" s="90"/>
      <x:c r="Z94" s="90"/>
      <x:c r="AA94" s="90"/>
      <x:c r="AB94" s="90"/>
      <x:c r="AC94" s="90"/>
      <x:c r="AD94" s="90"/>
      <x:c r="AE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  <x:c r="M95" s="90"/>
      <x:c r="N95" s="90"/>
      <x:c r="O95" s="90"/>
      <x:c r="P95" s="90"/>
      <x:c r="Q95" s="90"/>
      <x:c r="R95" s="90"/>
      <x:c r="S95" s="90"/>
      <x:c r="T95" s="90"/>
      <x:c r="U95" s="90"/>
      <x:c r="V95" s="90"/>
      <x:c r="W95" s="90"/>
      <x:c r="X95" s="90"/>
      <x:c r="Y95" s="90"/>
      <x:c r="Z95" s="90"/>
      <x:c r="AA95" s="90"/>
      <x:c r="AB95" s="90"/>
      <x:c r="AC95" s="90"/>
      <x:c r="AD95" s="90"/>
      <x:c r="AE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  <x:c r="M96" s="90"/>
      <x:c r="N96" s="90"/>
      <x:c r="O96" s="90"/>
      <x:c r="P96" s="90"/>
      <x:c r="Q96" s="90"/>
      <x:c r="R96" s="90"/>
      <x:c r="S96" s="90"/>
      <x:c r="T96" s="90"/>
      <x:c r="U96" s="90"/>
      <x:c r="V96" s="90"/>
      <x:c r="W96" s="90"/>
      <x:c r="X96" s="90"/>
      <x:c r="Y96" s="90"/>
      <x:c r="Z96" s="90"/>
      <x:c r="AA96" s="90"/>
      <x:c r="AB96" s="90"/>
      <x:c r="AC96" s="90"/>
      <x:c r="AD96" s="90"/>
      <x:c r="AE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  <x:c r="M97" s="90"/>
      <x:c r="N97" s="90"/>
      <x:c r="O97" s="90"/>
      <x:c r="P97" s="90"/>
      <x:c r="Q97" s="90"/>
      <x:c r="R97" s="90"/>
      <x:c r="S97" s="90"/>
      <x:c r="T97" s="90"/>
      <x:c r="U97" s="90"/>
      <x:c r="V97" s="90"/>
      <x:c r="W97" s="90"/>
      <x:c r="X97" s="90"/>
      <x:c r="Y97" s="90"/>
      <x:c r="Z97" s="90"/>
      <x:c r="AA97" s="90"/>
      <x:c r="AB97" s="90"/>
      <x:c r="AC97" s="90"/>
      <x:c r="AD97" s="90"/>
      <x:c r="AE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  <x:c r="M98" s="90"/>
      <x:c r="N98" s="90"/>
      <x:c r="O98" s="90"/>
      <x:c r="P98" s="90"/>
      <x:c r="Q98" s="90"/>
      <x:c r="R98" s="90"/>
      <x:c r="S98" s="90"/>
      <x:c r="T98" s="90"/>
      <x:c r="U98" s="90"/>
      <x:c r="V98" s="90"/>
      <x:c r="W98" s="90"/>
      <x:c r="X98" s="90"/>
      <x:c r="Y98" s="90"/>
      <x:c r="Z98" s="90"/>
      <x:c r="AA98" s="90"/>
      <x:c r="AB98" s="90"/>
      <x:c r="AC98" s="90"/>
      <x:c r="AD98" s="90"/>
      <x:c r="AE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  <x:c r="M99" s="90"/>
      <x:c r="N99" s="90"/>
      <x:c r="O99" s="90"/>
      <x:c r="P99" s="90"/>
      <x:c r="Q99" s="90"/>
      <x:c r="R99" s="90"/>
      <x:c r="S99" s="90"/>
      <x:c r="T99" s="90"/>
      <x:c r="U99" s="90"/>
      <x:c r="V99" s="90"/>
      <x:c r="W99" s="90"/>
      <x:c r="X99" s="90"/>
      <x:c r="Y99" s="90"/>
      <x:c r="Z99" s="90"/>
      <x:c r="AA99" s="90"/>
      <x:c r="AB99" s="90"/>
      <x:c r="AC99" s="90"/>
      <x:c r="AD99" s="90"/>
      <x:c r="AE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  <x:c r="M100" s="90"/>
      <x:c r="N100" s="90"/>
      <x:c r="O100" s="90"/>
      <x:c r="P100" s="90"/>
      <x:c r="Q100" s="90"/>
      <x:c r="R100" s="90"/>
      <x:c r="S100" s="90"/>
      <x:c r="T100" s="90"/>
      <x:c r="U100" s="90"/>
      <x:c r="V100" s="90"/>
      <x:c r="W100" s="90"/>
      <x:c r="X100" s="90"/>
      <x:c r="Y100" s="90"/>
      <x:c r="Z100" s="90"/>
      <x:c r="AA100" s="90"/>
      <x:c r="AB100" s="90"/>
      <x:c r="AC100" s="90"/>
      <x:c r="AD100" s="90"/>
      <x:c r="AE100" s="90"/>
    </x:row>
  </x:sheetData>
  <x:mergeCells>
    <x:mergeCell ref="A1:L1"/>
    <x:mergeCell ref="A2:L2"/>
    <x:mergeCell ref="A4:L4"/>
    <x:mergeCell ref="A10:H10"/>
    <x:mergeCell ref="A17:H17"/>
    <x:mergeCell ref="A29:L29"/>
    <x:mergeCell ref="A30:L34"/>
  </x:mergeCells>
  <x:pageMargins left="0.7" right="0.7" top="0.75" bottom="0.75" header="0.3" footer="0.3"/>
  <x:drawing xmlns:r="http://schemas.openxmlformats.org/officeDocument/2006/relationships" r:id="R4a4f28893f354d5f"/>
</x:worksheet>
</file>